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updateLinks="never" codeName="DieseArbeitsmappe" defaultThemeVersion="124226"/>
  <bookViews>
    <workbookView xWindow="600" yWindow="375" windowWidth="15480" windowHeight="11640" tabRatio="862" activeTab="3"/>
  </bookViews>
  <sheets>
    <sheet name="Daten" sheetId="57" r:id="rId1"/>
    <sheet name="Einstellungen" sheetId="2" r:id="rId2"/>
    <sheet name="Übersicht Gesellenprüfung" sheetId="59" r:id="rId3"/>
    <sheet name="P1" sheetId="1" r:id="rId4"/>
    <sheet name="P2" sheetId="7" r:id="rId5"/>
    <sheet name="P3" sheetId="6" r:id="rId6"/>
    <sheet name="P4" sheetId="20" r:id="rId7"/>
    <sheet name="P5" sheetId="19" r:id="rId8"/>
    <sheet name="P6" sheetId="18" r:id="rId9"/>
    <sheet name="P7" sheetId="17" r:id="rId10"/>
    <sheet name="P8" sheetId="16" r:id="rId11"/>
    <sheet name="P9" sheetId="15" r:id="rId12"/>
    <sheet name="P10" sheetId="14" r:id="rId13"/>
    <sheet name="P11" sheetId="13" r:id="rId14"/>
    <sheet name="P12" sheetId="12" r:id="rId15"/>
    <sheet name="P13" sheetId="11" r:id="rId16"/>
    <sheet name="P14" sheetId="10" r:id="rId17"/>
    <sheet name="P15" sheetId="9" r:id="rId18"/>
    <sheet name="P16" sheetId="8" r:id="rId19"/>
    <sheet name="P17" sheetId="23" r:id="rId20"/>
    <sheet name="P18" sheetId="22" r:id="rId21"/>
    <sheet name="P19" sheetId="21" r:id="rId22"/>
    <sheet name="P20" sheetId="55" r:id="rId23"/>
    <sheet name="P21" sheetId="54" r:id="rId24"/>
    <sheet name="P22" sheetId="53" r:id="rId25"/>
    <sheet name="P23" sheetId="52" r:id="rId26"/>
    <sheet name="P24" sheetId="51" r:id="rId27"/>
    <sheet name="P25" sheetId="50" r:id="rId28"/>
    <sheet name="P26" sheetId="49" r:id="rId29"/>
    <sheet name="P27" sheetId="48" r:id="rId30"/>
    <sheet name="P28" sheetId="47" r:id="rId31"/>
    <sheet name="P29" sheetId="46" r:id="rId32"/>
    <sheet name="P30" sheetId="45" r:id="rId33"/>
    <sheet name="P31" sheetId="44" r:id="rId34"/>
    <sheet name="P32" sheetId="43" r:id="rId35"/>
    <sheet name="P33" sheetId="42" r:id="rId36"/>
    <sheet name="P34" sheetId="41" r:id="rId37"/>
    <sheet name="P35" sheetId="40" r:id="rId38"/>
    <sheet name="P36" sheetId="39" r:id="rId39"/>
    <sheet name="P37" sheetId="38" r:id="rId40"/>
    <sheet name="P38" sheetId="37" r:id="rId41"/>
    <sheet name="P39" sheetId="36" r:id="rId42"/>
    <sheet name="P40" sheetId="35" r:id="rId43"/>
    <sheet name="P41" sheetId="34" r:id="rId44"/>
    <sheet name="P42" sheetId="33" r:id="rId45"/>
    <sheet name="P43" sheetId="32" r:id="rId46"/>
    <sheet name="P44" sheetId="31" r:id="rId47"/>
    <sheet name="P45" sheetId="30" r:id="rId48"/>
    <sheet name="P46" sheetId="29" r:id="rId49"/>
    <sheet name="P47" sheetId="28" r:id="rId50"/>
    <sheet name="P48" sheetId="27" r:id="rId51"/>
    <sheet name="P49" sheetId="26" r:id="rId52"/>
    <sheet name="P50" sheetId="25" r:id="rId53"/>
  </sheets>
  <externalReferences>
    <externalReference r:id="rId54"/>
    <externalReference r:id="rId55"/>
  </externalReferences>
  <definedNames>
    <definedName name="_xlnm.Print_Area" localSheetId="3">'P1'!$A$1:$S$199</definedName>
    <definedName name="_xlnm.Print_Area" localSheetId="12">'P10'!$A$1:$S$201</definedName>
    <definedName name="_xlnm.Print_Area" localSheetId="13">'P11'!$A$1:$S$201</definedName>
    <definedName name="_xlnm.Print_Area" localSheetId="14">'P12'!$A$1:$S$201</definedName>
    <definedName name="_xlnm.Print_Area" localSheetId="15">'P13'!$A$1:$S$201</definedName>
    <definedName name="_xlnm.Print_Area" localSheetId="16">'P14'!$A$1:$S$201</definedName>
    <definedName name="_xlnm.Print_Area" localSheetId="17">'P15'!$A$1:$S$201</definedName>
    <definedName name="_xlnm.Print_Area" localSheetId="18">'P16'!$A$1:$S$201</definedName>
    <definedName name="_xlnm.Print_Area" localSheetId="19">'P17'!$A$1:$S$201</definedName>
    <definedName name="_xlnm.Print_Area" localSheetId="20">'P18'!$A$1:$S$201</definedName>
    <definedName name="_xlnm.Print_Area" localSheetId="21">'P19'!$A$1:$S$201</definedName>
    <definedName name="_xlnm.Print_Area" localSheetId="4">'P2'!$A$1:$S$201</definedName>
    <definedName name="_xlnm.Print_Area" localSheetId="22">'P20'!$A$1:$S$201</definedName>
    <definedName name="_xlnm.Print_Area" localSheetId="23">'P21'!$A$1:$S$201</definedName>
    <definedName name="_xlnm.Print_Area" localSheetId="24">'P22'!$A$1:$S$201</definedName>
    <definedName name="_xlnm.Print_Area" localSheetId="25">'P23'!$A$1:$S$201</definedName>
    <definedName name="_xlnm.Print_Area" localSheetId="26">'P24'!$A$1:$S$201</definedName>
    <definedName name="_xlnm.Print_Area" localSheetId="27">'P25'!$A$1:$S$201</definedName>
    <definedName name="_xlnm.Print_Area" localSheetId="28">'P26'!$A$1:$S$201</definedName>
    <definedName name="_xlnm.Print_Area" localSheetId="29">'P27'!$A$1:$S$201</definedName>
    <definedName name="_xlnm.Print_Area" localSheetId="30">'P28'!$A$1:$S$201</definedName>
    <definedName name="_xlnm.Print_Area" localSheetId="31">'P29'!$A$1:$S$199</definedName>
    <definedName name="_xlnm.Print_Area" localSheetId="5">'P3'!$A$1:$S$201</definedName>
    <definedName name="_xlnm.Print_Area" localSheetId="32">'P30'!$A$1:$S$201</definedName>
    <definedName name="_xlnm.Print_Area" localSheetId="33">'P31'!$A$1:$S$201</definedName>
    <definedName name="_xlnm.Print_Area" localSheetId="34">'P32'!$A$1:$S$201</definedName>
    <definedName name="_xlnm.Print_Area" localSheetId="35">'P33'!$A$1:$S$201</definedName>
    <definedName name="_xlnm.Print_Area" localSheetId="36">'P34'!$A$1:$S$201</definedName>
    <definedName name="_xlnm.Print_Area" localSheetId="37">'P35'!$A$1:$S$201</definedName>
    <definedName name="_xlnm.Print_Area" localSheetId="38">'P36'!$A$1:$S$201</definedName>
    <definedName name="_xlnm.Print_Area" localSheetId="39">'P37'!$A$1:$S$201</definedName>
    <definedName name="_xlnm.Print_Area" localSheetId="40">'P38'!$A$1:$S$201</definedName>
    <definedName name="_xlnm.Print_Area" localSheetId="41">'P39'!$A$1:$S$201</definedName>
    <definedName name="_xlnm.Print_Area" localSheetId="6">'P4'!$A$1:$S$201</definedName>
    <definedName name="_xlnm.Print_Area" localSheetId="42">'P40'!$A$1:$S$201</definedName>
    <definedName name="_xlnm.Print_Area" localSheetId="43">'P41'!$A$1:$S$201</definedName>
    <definedName name="_xlnm.Print_Area" localSheetId="44">'P42'!$A$1:$S$201</definedName>
    <definedName name="_xlnm.Print_Area" localSheetId="45">'P43'!$A$1:$S$201</definedName>
    <definedName name="_xlnm.Print_Area" localSheetId="46">'P44'!$A$1:$S$201</definedName>
    <definedName name="_xlnm.Print_Area" localSheetId="47">'P45'!$A$1:$S$201</definedName>
    <definedName name="_xlnm.Print_Area" localSheetId="48">'P46'!$A$1:$S$201</definedName>
    <definedName name="_xlnm.Print_Area" localSheetId="49">'P47'!$A$1:$S$201</definedName>
    <definedName name="_xlnm.Print_Area" localSheetId="50">'P48'!$A$1:$S$201</definedName>
    <definedName name="_xlnm.Print_Area" localSheetId="51">'P49'!$A$1:$S$201</definedName>
    <definedName name="_xlnm.Print_Area" localSheetId="7">'P5'!$A$1:$S$201</definedName>
    <definedName name="_xlnm.Print_Area" localSheetId="52">'P50'!$A$1:$S$201</definedName>
    <definedName name="_xlnm.Print_Area" localSheetId="8">'P6'!$A$1:$S$201</definedName>
    <definedName name="_xlnm.Print_Area" localSheetId="9">'P7'!$A$1:$S$201</definedName>
    <definedName name="_xlnm.Print_Area" localSheetId="10">'P8'!$A$1:$S$201</definedName>
    <definedName name="_xlnm.Print_Area" localSheetId="11">'P9'!$A$1:$S$201</definedName>
    <definedName name="Z_6EE01AC8_BC13_4E11_9A8B_50700DFC9FEB_.wvu.PrintArea" localSheetId="3" hidden="1">'P1'!$B$1:$S$70</definedName>
  </definedNames>
  <calcPr calcId="145621"/>
  <customWorkbookViews>
    <customWorkbookView name="Joachim Syha - Persönliche Ansicht" guid="{6EE01AC8-BC13-4E11-9A8B-50700DFC9FEB}" mergeInterval="0" personalView="1" maximized="1" windowWidth="1020" windowHeight="544" activeSheetId="1"/>
  </customWorkbookViews>
</workbook>
</file>

<file path=xl/calcChain.xml><?xml version="1.0" encoding="utf-8"?>
<calcChain xmlns="http://schemas.openxmlformats.org/spreadsheetml/2006/main">
  <c r="F53" i="25" l="1"/>
  <c r="J52" i="25"/>
  <c r="K52" i="25" s="1"/>
  <c r="F51" i="25"/>
  <c r="F50" i="25"/>
  <c r="F49" i="25"/>
  <c r="E48" i="25"/>
  <c r="J48" i="25" s="1"/>
  <c r="K48" i="25" s="1"/>
  <c r="F47" i="25"/>
  <c r="F46" i="25"/>
  <c r="F45" i="25"/>
  <c r="E44" i="25"/>
  <c r="J44" i="25" s="1"/>
  <c r="Q44" i="25" s="1"/>
  <c r="F42" i="25"/>
  <c r="J41" i="25"/>
  <c r="K41" i="25" s="1"/>
  <c r="F40" i="25"/>
  <c r="J39" i="25"/>
  <c r="F39" i="25" s="1"/>
  <c r="F38" i="25"/>
  <c r="J37" i="25"/>
  <c r="K37" i="25" s="1"/>
  <c r="G37" i="25"/>
  <c r="G41" i="25" s="1"/>
  <c r="F34" i="25"/>
  <c r="L33" i="25"/>
  <c r="M33" i="25" s="1"/>
  <c r="F33" i="25"/>
  <c r="F29" i="25"/>
  <c r="J28" i="25"/>
  <c r="K28" i="25" s="1"/>
  <c r="F28" i="25"/>
  <c r="F27" i="25"/>
  <c r="J26" i="25"/>
  <c r="K26" i="25" s="1"/>
  <c r="F26" i="25"/>
  <c r="G25" i="25"/>
  <c r="G27" i="25" s="1"/>
  <c r="F25" i="25"/>
  <c r="J24" i="25"/>
  <c r="G24" i="25"/>
  <c r="F24" i="25"/>
  <c r="F53" i="26"/>
  <c r="J52" i="26"/>
  <c r="K52" i="26" s="1"/>
  <c r="F51" i="26"/>
  <c r="F50" i="26"/>
  <c r="F49" i="26"/>
  <c r="E48" i="26"/>
  <c r="J48" i="26" s="1"/>
  <c r="K48" i="26" s="1"/>
  <c r="F47" i="26"/>
  <c r="F46" i="26"/>
  <c r="F45" i="26"/>
  <c r="E44" i="26"/>
  <c r="J44" i="26" s="1"/>
  <c r="F42" i="26"/>
  <c r="J41" i="26"/>
  <c r="F41" i="26" s="1"/>
  <c r="F40" i="26"/>
  <c r="J39" i="26"/>
  <c r="F39" i="26" s="1"/>
  <c r="F38" i="26"/>
  <c r="J37" i="26"/>
  <c r="K37" i="26" s="1"/>
  <c r="G37" i="26"/>
  <c r="G41" i="26" s="1"/>
  <c r="F34" i="26"/>
  <c r="L33" i="26"/>
  <c r="M33" i="26" s="1"/>
  <c r="F33" i="26"/>
  <c r="F29" i="26"/>
  <c r="J28" i="26"/>
  <c r="K28" i="26" s="1"/>
  <c r="F28" i="26"/>
  <c r="F27" i="26"/>
  <c r="J26" i="26"/>
  <c r="K26" i="26" s="1"/>
  <c r="F26" i="26"/>
  <c r="G25" i="26"/>
  <c r="G27" i="26" s="1"/>
  <c r="F25" i="26"/>
  <c r="J24" i="26"/>
  <c r="G24" i="26"/>
  <c r="F24" i="26"/>
  <c r="F53" i="27"/>
  <c r="J52" i="27"/>
  <c r="K52" i="27" s="1"/>
  <c r="F51" i="27"/>
  <c r="F50" i="27"/>
  <c r="F49" i="27"/>
  <c r="E48" i="27"/>
  <c r="J48" i="27" s="1"/>
  <c r="K48" i="27" s="1"/>
  <c r="F47" i="27"/>
  <c r="F46" i="27"/>
  <c r="F45" i="27"/>
  <c r="E44" i="27"/>
  <c r="J44" i="27" s="1"/>
  <c r="F42" i="27"/>
  <c r="J41" i="27"/>
  <c r="F41" i="27" s="1"/>
  <c r="G41" i="27"/>
  <c r="F40" i="27"/>
  <c r="J39" i="27"/>
  <c r="K39" i="27" s="1"/>
  <c r="G39" i="27"/>
  <c r="F38" i="27"/>
  <c r="J37" i="27"/>
  <c r="K37" i="27" s="1"/>
  <c r="G37" i="27"/>
  <c r="F34" i="27"/>
  <c r="L33" i="27"/>
  <c r="M33" i="27" s="1"/>
  <c r="F33" i="27"/>
  <c r="F29" i="27"/>
  <c r="J28" i="27"/>
  <c r="K28" i="27" s="1"/>
  <c r="F28" i="27"/>
  <c r="F27" i="27"/>
  <c r="J26" i="27"/>
  <c r="K26" i="27" s="1"/>
  <c r="F26" i="27"/>
  <c r="G25" i="27"/>
  <c r="G29" i="27" s="1"/>
  <c r="F25" i="27"/>
  <c r="J24" i="27"/>
  <c r="K24" i="27" s="1"/>
  <c r="G24" i="27"/>
  <c r="F24" i="27"/>
  <c r="F53" i="28"/>
  <c r="J52" i="28"/>
  <c r="K52" i="28" s="1"/>
  <c r="F51" i="28"/>
  <c r="F50" i="28"/>
  <c r="F49" i="28"/>
  <c r="E48" i="28"/>
  <c r="J48" i="28" s="1"/>
  <c r="K48" i="28" s="1"/>
  <c r="F47" i="28"/>
  <c r="F46" i="28"/>
  <c r="F45" i="28"/>
  <c r="J44" i="28"/>
  <c r="Q44" i="28" s="1"/>
  <c r="E44" i="28"/>
  <c r="F42" i="28"/>
  <c r="J41" i="28"/>
  <c r="K41" i="28" s="1"/>
  <c r="F40" i="28"/>
  <c r="J39" i="28"/>
  <c r="F39" i="28" s="1"/>
  <c r="F38" i="28"/>
  <c r="J37" i="28"/>
  <c r="K37" i="28" s="1"/>
  <c r="G37" i="28"/>
  <c r="G41" i="28" s="1"/>
  <c r="F34" i="28"/>
  <c r="L33" i="28"/>
  <c r="M33" i="28" s="1"/>
  <c r="F33" i="28"/>
  <c r="F29" i="28"/>
  <c r="J28" i="28"/>
  <c r="K28" i="28" s="1"/>
  <c r="F28" i="28"/>
  <c r="F27" i="28"/>
  <c r="J26" i="28"/>
  <c r="K26" i="28" s="1"/>
  <c r="F26" i="28"/>
  <c r="G25" i="28"/>
  <c r="G27" i="28" s="1"/>
  <c r="F25" i="28"/>
  <c r="J24" i="28"/>
  <c r="G24" i="28"/>
  <c r="F24" i="28"/>
  <c r="F53" i="29"/>
  <c r="J52" i="29"/>
  <c r="K52" i="29" s="1"/>
  <c r="F51" i="29"/>
  <c r="F50" i="29"/>
  <c r="F49" i="29"/>
  <c r="E48" i="29"/>
  <c r="J48" i="29" s="1"/>
  <c r="F47" i="29"/>
  <c r="F46" i="29"/>
  <c r="F45" i="29"/>
  <c r="E44" i="29"/>
  <c r="J44" i="29" s="1"/>
  <c r="F42" i="29"/>
  <c r="J41" i="29"/>
  <c r="F41" i="29" s="1"/>
  <c r="F40" i="29"/>
  <c r="J39" i="29"/>
  <c r="F39" i="29" s="1"/>
  <c r="F38" i="29"/>
  <c r="J37" i="29"/>
  <c r="K37" i="29" s="1"/>
  <c r="G37" i="29"/>
  <c r="G41" i="29" s="1"/>
  <c r="F34" i="29"/>
  <c r="L33" i="29"/>
  <c r="M33" i="29" s="1"/>
  <c r="F33" i="29"/>
  <c r="F29" i="29"/>
  <c r="J28" i="29"/>
  <c r="K28" i="29" s="1"/>
  <c r="F28" i="29"/>
  <c r="F27" i="29"/>
  <c r="J26" i="29"/>
  <c r="K26" i="29" s="1"/>
  <c r="F26" i="29"/>
  <c r="G25" i="29"/>
  <c r="G27" i="29" s="1"/>
  <c r="F25" i="29"/>
  <c r="J24" i="29"/>
  <c r="K24" i="29" s="1"/>
  <c r="G24" i="29"/>
  <c r="F24" i="29"/>
  <c r="F53" i="30"/>
  <c r="J52" i="30"/>
  <c r="K52" i="30" s="1"/>
  <c r="F51" i="30"/>
  <c r="F50" i="30"/>
  <c r="F49" i="30"/>
  <c r="E48" i="30"/>
  <c r="J48" i="30" s="1"/>
  <c r="F47" i="30"/>
  <c r="F46" i="30"/>
  <c r="F45" i="30"/>
  <c r="E44" i="30"/>
  <c r="J44" i="30" s="1"/>
  <c r="F42" i="30"/>
  <c r="J41" i="30"/>
  <c r="F41" i="30" s="1"/>
  <c r="F40" i="30"/>
  <c r="J39" i="30"/>
  <c r="F39" i="30" s="1"/>
  <c r="F38" i="30"/>
  <c r="J37" i="30"/>
  <c r="K37" i="30" s="1"/>
  <c r="G37" i="30"/>
  <c r="G41" i="30" s="1"/>
  <c r="F34" i="30"/>
  <c r="L33" i="30"/>
  <c r="M33" i="30" s="1"/>
  <c r="F33" i="30"/>
  <c r="F29" i="30"/>
  <c r="J28" i="30"/>
  <c r="K28" i="30" s="1"/>
  <c r="F28" i="30"/>
  <c r="F27" i="30"/>
  <c r="J26" i="30"/>
  <c r="K26" i="30" s="1"/>
  <c r="F26" i="30"/>
  <c r="G25" i="30"/>
  <c r="G27" i="30" s="1"/>
  <c r="F25" i="30"/>
  <c r="J24" i="30"/>
  <c r="L24" i="30" s="1"/>
  <c r="G24" i="30"/>
  <c r="F24" i="30"/>
  <c r="F53" i="31"/>
  <c r="J52" i="31"/>
  <c r="K52" i="31" s="1"/>
  <c r="F51" i="31"/>
  <c r="F50" i="31"/>
  <c r="F49" i="31"/>
  <c r="J48" i="31"/>
  <c r="K48" i="31" s="1"/>
  <c r="E48" i="31"/>
  <c r="F47" i="31"/>
  <c r="F46" i="31"/>
  <c r="F45" i="31"/>
  <c r="E44" i="31"/>
  <c r="J44" i="31" s="1"/>
  <c r="Q44" i="31" s="1"/>
  <c r="F42" i="31"/>
  <c r="J41" i="31"/>
  <c r="K41" i="31" s="1"/>
  <c r="F40" i="31"/>
  <c r="J39" i="31"/>
  <c r="F39" i="31" s="1"/>
  <c r="F38" i="31"/>
  <c r="J37" i="31"/>
  <c r="K37" i="31" s="1"/>
  <c r="G37" i="31"/>
  <c r="G41" i="31" s="1"/>
  <c r="F34" i="31"/>
  <c r="L33" i="31"/>
  <c r="M33" i="31" s="1"/>
  <c r="F33" i="31"/>
  <c r="F29" i="31"/>
  <c r="J28" i="31"/>
  <c r="K28" i="31" s="1"/>
  <c r="F28" i="31"/>
  <c r="F27" i="31"/>
  <c r="J26" i="31"/>
  <c r="K26" i="31" s="1"/>
  <c r="F26" i="31"/>
  <c r="G25" i="31"/>
  <c r="G27" i="31" s="1"/>
  <c r="F25" i="31"/>
  <c r="J24" i="31"/>
  <c r="G24" i="31"/>
  <c r="F24" i="31"/>
  <c r="F53" i="32"/>
  <c r="J52" i="32"/>
  <c r="K52" i="32" s="1"/>
  <c r="F51" i="32"/>
  <c r="F50" i="32"/>
  <c r="F49" i="32"/>
  <c r="E48" i="32"/>
  <c r="J48" i="32" s="1"/>
  <c r="F47" i="32"/>
  <c r="F46" i="32"/>
  <c r="F45" i="32"/>
  <c r="E44" i="32"/>
  <c r="J44" i="32" s="1"/>
  <c r="F42" i="32"/>
  <c r="J41" i="32"/>
  <c r="F41" i="32" s="1"/>
  <c r="F40" i="32"/>
  <c r="J39" i="32"/>
  <c r="K39" i="32" s="1"/>
  <c r="F38" i="32"/>
  <c r="J37" i="32"/>
  <c r="K37" i="32" s="1"/>
  <c r="G37" i="32"/>
  <c r="G41" i="32" s="1"/>
  <c r="F34" i="32"/>
  <c r="M33" i="32"/>
  <c r="L33" i="32"/>
  <c r="F33" i="32"/>
  <c r="F29" i="32"/>
  <c r="J28" i="32"/>
  <c r="K28" i="32" s="1"/>
  <c r="F28" i="32"/>
  <c r="F27" i="32"/>
  <c r="J26" i="32"/>
  <c r="K26" i="32" s="1"/>
  <c r="F26" i="32"/>
  <c r="G25" i="32"/>
  <c r="G29" i="32" s="1"/>
  <c r="F25" i="32"/>
  <c r="J24" i="32"/>
  <c r="L24" i="32" s="1"/>
  <c r="G24" i="32"/>
  <c r="F24" i="32"/>
  <c r="F53" i="33"/>
  <c r="J52" i="33"/>
  <c r="K52" i="33" s="1"/>
  <c r="F51" i="33"/>
  <c r="F50" i="33"/>
  <c r="F49" i="33"/>
  <c r="J48" i="33"/>
  <c r="K48" i="33" s="1"/>
  <c r="E48" i="33"/>
  <c r="F47" i="33"/>
  <c r="F46" i="33"/>
  <c r="F45" i="33"/>
  <c r="E44" i="33"/>
  <c r="J44" i="33" s="1"/>
  <c r="Q44" i="33" s="1"/>
  <c r="F42" i="33"/>
  <c r="J41" i="33"/>
  <c r="K41" i="33" s="1"/>
  <c r="F40" i="33"/>
  <c r="J39" i="33"/>
  <c r="F39" i="33" s="1"/>
  <c r="F38" i="33"/>
  <c r="J37" i="33"/>
  <c r="K37" i="33" s="1"/>
  <c r="G37" i="33"/>
  <c r="G41" i="33" s="1"/>
  <c r="F34" i="33"/>
  <c r="L33" i="33"/>
  <c r="M33" i="33" s="1"/>
  <c r="F33" i="33"/>
  <c r="F29" i="33"/>
  <c r="J28" i="33"/>
  <c r="K28" i="33" s="1"/>
  <c r="F28" i="33"/>
  <c r="F27" i="33"/>
  <c r="J26" i="33"/>
  <c r="K26" i="33" s="1"/>
  <c r="F26" i="33"/>
  <c r="G25" i="33"/>
  <c r="G27" i="33" s="1"/>
  <c r="F25" i="33"/>
  <c r="J24" i="33"/>
  <c r="G24" i="33"/>
  <c r="G28" i="33" s="1"/>
  <c r="F24" i="33"/>
  <c r="F53" i="34"/>
  <c r="J52" i="34"/>
  <c r="K52" i="34" s="1"/>
  <c r="F51" i="34"/>
  <c r="F50" i="34"/>
  <c r="F49" i="34"/>
  <c r="E48" i="34"/>
  <c r="J48" i="34" s="1"/>
  <c r="F47" i="34"/>
  <c r="F46" i="34"/>
  <c r="F45" i="34"/>
  <c r="E44" i="34"/>
  <c r="J44" i="34" s="1"/>
  <c r="F42" i="34"/>
  <c r="J41" i="34"/>
  <c r="F41" i="34" s="1"/>
  <c r="F40" i="34"/>
  <c r="J39" i="34"/>
  <c r="F39" i="34" s="1"/>
  <c r="F38" i="34"/>
  <c r="J37" i="34"/>
  <c r="K37" i="34" s="1"/>
  <c r="G37" i="34"/>
  <c r="G41" i="34" s="1"/>
  <c r="F34" i="34"/>
  <c r="L33" i="34"/>
  <c r="M33" i="34" s="1"/>
  <c r="F33" i="34"/>
  <c r="F29" i="34"/>
  <c r="J28" i="34"/>
  <c r="K28" i="34" s="1"/>
  <c r="F28" i="34"/>
  <c r="F27" i="34"/>
  <c r="J26" i="34"/>
  <c r="K26" i="34" s="1"/>
  <c r="F26" i="34"/>
  <c r="G25" i="34"/>
  <c r="G27" i="34" s="1"/>
  <c r="F25" i="34"/>
  <c r="J24" i="34"/>
  <c r="G24" i="34"/>
  <c r="F24" i="34"/>
  <c r="F53" i="35"/>
  <c r="J52" i="35"/>
  <c r="K52" i="35" s="1"/>
  <c r="F51" i="35"/>
  <c r="F50" i="35"/>
  <c r="F49" i="35"/>
  <c r="E48" i="35"/>
  <c r="J48" i="35" s="1"/>
  <c r="F47" i="35"/>
  <c r="F46" i="35"/>
  <c r="F45" i="35"/>
  <c r="E44" i="35"/>
  <c r="J44" i="35" s="1"/>
  <c r="F42" i="35"/>
  <c r="J41" i="35"/>
  <c r="F41" i="35" s="1"/>
  <c r="F40" i="35"/>
  <c r="J39" i="35"/>
  <c r="F39" i="35" s="1"/>
  <c r="F38" i="35"/>
  <c r="J37" i="35"/>
  <c r="K37" i="35" s="1"/>
  <c r="G37" i="35"/>
  <c r="G41" i="35" s="1"/>
  <c r="F34" i="35"/>
  <c r="M33" i="35"/>
  <c r="L33" i="35"/>
  <c r="F33" i="35"/>
  <c r="F29" i="35"/>
  <c r="J28" i="35"/>
  <c r="K28" i="35" s="1"/>
  <c r="F28" i="35"/>
  <c r="F27" i="35"/>
  <c r="J26" i="35"/>
  <c r="K26" i="35" s="1"/>
  <c r="F26" i="35"/>
  <c r="G25" i="35"/>
  <c r="G27" i="35" s="1"/>
  <c r="F25" i="35"/>
  <c r="K24" i="35"/>
  <c r="J24" i="35"/>
  <c r="G24" i="35"/>
  <c r="F24" i="35"/>
  <c r="F53" i="36"/>
  <c r="J52" i="36"/>
  <c r="K52" i="36" s="1"/>
  <c r="F51" i="36"/>
  <c r="F50" i="36"/>
  <c r="F49" i="36"/>
  <c r="J48" i="36"/>
  <c r="F48" i="36" s="1"/>
  <c r="E48" i="36"/>
  <c r="F47" i="36"/>
  <c r="F46" i="36"/>
  <c r="F45" i="36"/>
  <c r="E44" i="36"/>
  <c r="J44" i="36" s="1"/>
  <c r="F42" i="36"/>
  <c r="J41" i="36"/>
  <c r="F41" i="36" s="1"/>
  <c r="F40" i="36"/>
  <c r="J39" i="36"/>
  <c r="K39" i="36" s="1"/>
  <c r="F38" i="36"/>
  <c r="J37" i="36"/>
  <c r="K37" i="36" s="1"/>
  <c r="G37" i="36"/>
  <c r="G41" i="36" s="1"/>
  <c r="F34" i="36"/>
  <c r="L33" i="36"/>
  <c r="M33" i="36" s="1"/>
  <c r="F33" i="36"/>
  <c r="F29" i="36"/>
  <c r="J28" i="36"/>
  <c r="K28" i="36" s="1"/>
  <c r="F28" i="36"/>
  <c r="F27" i="36"/>
  <c r="J26" i="36"/>
  <c r="K26" i="36" s="1"/>
  <c r="F26" i="36"/>
  <c r="G25" i="36"/>
  <c r="G27" i="36" s="1"/>
  <c r="F25" i="36"/>
  <c r="J24" i="36"/>
  <c r="G24" i="36"/>
  <c r="F24" i="36"/>
  <c r="F53" i="37"/>
  <c r="J52" i="37"/>
  <c r="K52" i="37" s="1"/>
  <c r="F51" i="37"/>
  <c r="F50" i="37"/>
  <c r="F49" i="37"/>
  <c r="E48" i="37"/>
  <c r="J48" i="37" s="1"/>
  <c r="K48" i="37" s="1"/>
  <c r="F47" i="37"/>
  <c r="F46" i="37"/>
  <c r="F45" i="37"/>
  <c r="E44" i="37"/>
  <c r="J44" i="37" s="1"/>
  <c r="Q44" i="37" s="1"/>
  <c r="F42" i="37"/>
  <c r="J41" i="37"/>
  <c r="K41" i="37" s="1"/>
  <c r="F40" i="37"/>
  <c r="J39" i="37"/>
  <c r="F39" i="37" s="1"/>
  <c r="F38" i="37"/>
  <c r="J37" i="37"/>
  <c r="K37" i="37" s="1"/>
  <c r="G37" i="37"/>
  <c r="G41" i="37" s="1"/>
  <c r="F34" i="37"/>
  <c r="L33" i="37"/>
  <c r="M33" i="37" s="1"/>
  <c r="F33" i="37"/>
  <c r="F29" i="37"/>
  <c r="J28" i="37"/>
  <c r="K28" i="37" s="1"/>
  <c r="F28" i="37"/>
  <c r="F27" i="37"/>
  <c r="J26" i="37"/>
  <c r="K26" i="37" s="1"/>
  <c r="F26" i="37"/>
  <c r="G25" i="37"/>
  <c r="G27" i="37" s="1"/>
  <c r="F25" i="37"/>
  <c r="J24" i="37"/>
  <c r="G24" i="37"/>
  <c r="F24" i="37"/>
  <c r="F53" i="38"/>
  <c r="J52" i="38"/>
  <c r="K52" i="38" s="1"/>
  <c r="F51" i="38"/>
  <c r="F50" i="38"/>
  <c r="F49" i="38"/>
  <c r="E48" i="38"/>
  <c r="J48" i="38" s="1"/>
  <c r="K48" i="38" s="1"/>
  <c r="F47" i="38"/>
  <c r="F46" i="38"/>
  <c r="F45" i="38"/>
  <c r="E44" i="38"/>
  <c r="J44" i="38" s="1"/>
  <c r="Q44" i="38" s="1"/>
  <c r="F42" i="38"/>
  <c r="J41" i="38"/>
  <c r="K41" i="38" s="1"/>
  <c r="F40" i="38"/>
  <c r="J39" i="38"/>
  <c r="F39" i="38" s="1"/>
  <c r="F38" i="38"/>
  <c r="J37" i="38"/>
  <c r="K37" i="38" s="1"/>
  <c r="G37" i="38"/>
  <c r="G41" i="38" s="1"/>
  <c r="F34" i="38"/>
  <c r="L33" i="38"/>
  <c r="M33" i="38" s="1"/>
  <c r="F33" i="38"/>
  <c r="F29" i="38"/>
  <c r="J28" i="38"/>
  <c r="K28" i="38" s="1"/>
  <c r="F28" i="38"/>
  <c r="F27" i="38"/>
  <c r="J26" i="38"/>
  <c r="K26" i="38" s="1"/>
  <c r="F26" i="38"/>
  <c r="G25" i="38"/>
  <c r="G27" i="38" s="1"/>
  <c r="F25" i="38"/>
  <c r="J24" i="38"/>
  <c r="G24" i="38"/>
  <c r="F24" i="38"/>
  <c r="F53" i="39"/>
  <c r="J52" i="39"/>
  <c r="K52" i="39" s="1"/>
  <c r="F51" i="39"/>
  <c r="F50" i="39"/>
  <c r="F49" i="39"/>
  <c r="E48" i="39"/>
  <c r="J48" i="39" s="1"/>
  <c r="K48" i="39" s="1"/>
  <c r="F47" i="39"/>
  <c r="F46" i="39"/>
  <c r="F45" i="39"/>
  <c r="E44" i="39"/>
  <c r="J44" i="39" s="1"/>
  <c r="F42" i="39"/>
  <c r="J41" i="39"/>
  <c r="K41" i="39" s="1"/>
  <c r="F40" i="39"/>
  <c r="J39" i="39"/>
  <c r="F39" i="39" s="1"/>
  <c r="F38" i="39"/>
  <c r="J37" i="39"/>
  <c r="K37" i="39" s="1"/>
  <c r="G37" i="39"/>
  <c r="G41" i="39" s="1"/>
  <c r="F34" i="39"/>
  <c r="L33" i="39"/>
  <c r="M33" i="39" s="1"/>
  <c r="F33" i="39"/>
  <c r="F29" i="39"/>
  <c r="J28" i="39"/>
  <c r="K28" i="39" s="1"/>
  <c r="F28" i="39"/>
  <c r="F27" i="39"/>
  <c r="J26" i="39"/>
  <c r="K26" i="39" s="1"/>
  <c r="F26" i="39"/>
  <c r="G25" i="39"/>
  <c r="G27" i="39" s="1"/>
  <c r="F25" i="39"/>
  <c r="J24" i="39"/>
  <c r="G24" i="39"/>
  <c r="F24" i="39"/>
  <c r="F53" i="40"/>
  <c r="J52" i="40"/>
  <c r="K52" i="40" s="1"/>
  <c r="F51" i="40"/>
  <c r="F50" i="40"/>
  <c r="F49" i="40"/>
  <c r="J48" i="40"/>
  <c r="K48" i="40" s="1"/>
  <c r="E48" i="40"/>
  <c r="F47" i="40"/>
  <c r="F46" i="40"/>
  <c r="F45" i="40"/>
  <c r="E44" i="40"/>
  <c r="J44" i="40" s="1"/>
  <c r="F42" i="40"/>
  <c r="J41" i="40"/>
  <c r="F41" i="40" s="1"/>
  <c r="F40" i="40"/>
  <c r="J39" i="40"/>
  <c r="F39" i="40" s="1"/>
  <c r="F38" i="40"/>
  <c r="J37" i="40"/>
  <c r="K37" i="40" s="1"/>
  <c r="G37" i="40"/>
  <c r="G41" i="40" s="1"/>
  <c r="F34" i="40"/>
  <c r="L33" i="40"/>
  <c r="M33" i="40" s="1"/>
  <c r="F33" i="40"/>
  <c r="F29" i="40"/>
  <c r="J28" i="40"/>
  <c r="K28" i="40" s="1"/>
  <c r="F28" i="40"/>
  <c r="F27" i="40"/>
  <c r="J26" i="40"/>
  <c r="K26" i="40" s="1"/>
  <c r="F26" i="40"/>
  <c r="G25" i="40"/>
  <c r="G27" i="40" s="1"/>
  <c r="F25" i="40"/>
  <c r="J24" i="40"/>
  <c r="G24" i="40"/>
  <c r="F24" i="40"/>
  <c r="F53" i="41"/>
  <c r="J52" i="41"/>
  <c r="K52" i="41" s="1"/>
  <c r="F51" i="41"/>
  <c r="F50" i="41"/>
  <c r="F49" i="41"/>
  <c r="E48" i="41"/>
  <c r="J48" i="41" s="1"/>
  <c r="K48" i="41" s="1"/>
  <c r="F47" i="41"/>
  <c r="F46" i="41"/>
  <c r="F45" i="41"/>
  <c r="E44" i="41"/>
  <c r="J44" i="41" s="1"/>
  <c r="F42" i="41"/>
  <c r="J41" i="41"/>
  <c r="K41" i="41" s="1"/>
  <c r="F40" i="41"/>
  <c r="J39" i="41"/>
  <c r="F39" i="41" s="1"/>
  <c r="F38" i="41"/>
  <c r="J37" i="41"/>
  <c r="K37" i="41" s="1"/>
  <c r="G37" i="41"/>
  <c r="G41" i="41" s="1"/>
  <c r="F34" i="41"/>
  <c r="L33" i="41"/>
  <c r="M33" i="41" s="1"/>
  <c r="F33" i="41"/>
  <c r="F29" i="41"/>
  <c r="J28" i="41"/>
  <c r="K28" i="41" s="1"/>
  <c r="F28" i="41"/>
  <c r="F27" i="41"/>
  <c r="J26" i="41"/>
  <c r="K26" i="41" s="1"/>
  <c r="F26" i="41"/>
  <c r="G25" i="41"/>
  <c r="G27" i="41" s="1"/>
  <c r="F25" i="41"/>
  <c r="K24" i="41"/>
  <c r="J24" i="41"/>
  <c r="G24" i="41"/>
  <c r="F24" i="41"/>
  <c r="F53" i="42"/>
  <c r="J52" i="42"/>
  <c r="K52" i="42" s="1"/>
  <c r="F51" i="42"/>
  <c r="F50" i="42"/>
  <c r="F49" i="42"/>
  <c r="E48" i="42"/>
  <c r="J48" i="42" s="1"/>
  <c r="K48" i="42" s="1"/>
  <c r="F47" i="42"/>
  <c r="F46" i="42"/>
  <c r="F45" i="42"/>
  <c r="E44" i="42"/>
  <c r="J44" i="42" s="1"/>
  <c r="F42" i="42"/>
  <c r="J41" i="42"/>
  <c r="F41" i="42" s="1"/>
  <c r="F40" i="42"/>
  <c r="J39" i="42"/>
  <c r="F39" i="42" s="1"/>
  <c r="F38" i="42"/>
  <c r="J37" i="42"/>
  <c r="K37" i="42" s="1"/>
  <c r="G37" i="42"/>
  <c r="G41" i="42" s="1"/>
  <c r="F34" i="42"/>
  <c r="M33" i="42"/>
  <c r="L33" i="42"/>
  <c r="F33" i="42"/>
  <c r="F29" i="42"/>
  <c r="J28" i="42"/>
  <c r="K28" i="42" s="1"/>
  <c r="F28" i="42"/>
  <c r="F27" i="42"/>
  <c r="K26" i="42"/>
  <c r="J26" i="42"/>
  <c r="F26" i="42"/>
  <c r="G25" i="42"/>
  <c r="G27" i="42" s="1"/>
  <c r="F25" i="42"/>
  <c r="J24" i="42"/>
  <c r="G24" i="42"/>
  <c r="F24" i="42"/>
  <c r="F53" i="43"/>
  <c r="J52" i="43"/>
  <c r="K52" i="43" s="1"/>
  <c r="F51" i="43"/>
  <c r="F50" i="43"/>
  <c r="F49" i="43"/>
  <c r="E48" i="43"/>
  <c r="J48" i="43" s="1"/>
  <c r="F47" i="43"/>
  <c r="F46" i="43"/>
  <c r="F45" i="43"/>
  <c r="E44" i="43"/>
  <c r="J44" i="43" s="1"/>
  <c r="F42" i="43"/>
  <c r="J41" i="43"/>
  <c r="K41" i="43" s="1"/>
  <c r="F40" i="43"/>
  <c r="J39" i="43"/>
  <c r="F39" i="43" s="1"/>
  <c r="F38" i="43"/>
  <c r="J37" i="43"/>
  <c r="K37" i="43" s="1"/>
  <c r="G37" i="43"/>
  <c r="G41" i="43" s="1"/>
  <c r="F34" i="43"/>
  <c r="L33" i="43"/>
  <c r="M33" i="43" s="1"/>
  <c r="F33" i="43"/>
  <c r="F29" i="43"/>
  <c r="J28" i="43"/>
  <c r="K28" i="43" s="1"/>
  <c r="F28" i="43"/>
  <c r="F27" i="43"/>
  <c r="J26" i="43"/>
  <c r="K26" i="43" s="1"/>
  <c r="F26" i="43"/>
  <c r="G25" i="43"/>
  <c r="G27" i="43" s="1"/>
  <c r="F25" i="43"/>
  <c r="J24" i="43"/>
  <c r="K24" i="43" s="1"/>
  <c r="G24" i="43"/>
  <c r="G28" i="43" s="1"/>
  <c r="F24" i="43"/>
  <c r="F53" i="44"/>
  <c r="J52" i="44"/>
  <c r="K52" i="44" s="1"/>
  <c r="F51" i="44"/>
  <c r="F50" i="44"/>
  <c r="F49" i="44"/>
  <c r="E48" i="44"/>
  <c r="J48" i="44" s="1"/>
  <c r="K48" i="44" s="1"/>
  <c r="F47" i="44"/>
  <c r="F46" i="44"/>
  <c r="F45" i="44"/>
  <c r="E44" i="44"/>
  <c r="J44" i="44" s="1"/>
  <c r="F42" i="44"/>
  <c r="J41" i="44"/>
  <c r="F41" i="44" s="1"/>
  <c r="F40" i="44"/>
  <c r="J39" i="44"/>
  <c r="F39" i="44" s="1"/>
  <c r="F38" i="44"/>
  <c r="J37" i="44"/>
  <c r="K37" i="44" s="1"/>
  <c r="G37" i="44"/>
  <c r="G41" i="44" s="1"/>
  <c r="F34" i="44"/>
  <c r="L33" i="44"/>
  <c r="M33" i="44" s="1"/>
  <c r="F33" i="44"/>
  <c r="F29" i="44"/>
  <c r="J28" i="44"/>
  <c r="K28" i="44" s="1"/>
  <c r="F28" i="44"/>
  <c r="F27" i="44"/>
  <c r="K26" i="44"/>
  <c r="J26" i="44"/>
  <c r="F26" i="44"/>
  <c r="G25" i="44"/>
  <c r="G27" i="44" s="1"/>
  <c r="F25" i="44"/>
  <c r="J24" i="44"/>
  <c r="G24" i="44"/>
  <c r="F24" i="44"/>
  <c r="F53" i="45"/>
  <c r="J52" i="45"/>
  <c r="K52" i="45" s="1"/>
  <c r="F51" i="45"/>
  <c r="F50" i="45"/>
  <c r="F49" i="45"/>
  <c r="J48" i="45"/>
  <c r="K48" i="45" s="1"/>
  <c r="E48" i="45"/>
  <c r="F47" i="45"/>
  <c r="F46" i="45"/>
  <c r="F45" i="45"/>
  <c r="E44" i="45"/>
  <c r="J44" i="45" s="1"/>
  <c r="Q44" i="45" s="1"/>
  <c r="F42" i="45"/>
  <c r="J41" i="45"/>
  <c r="K41" i="45" s="1"/>
  <c r="F40" i="45"/>
  <c r="J39" i="45"/>
  <c r="F39" i="45" s="1"/>
  <c r="F38" i="45"/>
  <c r="J37" i="45"/>
  <c r="K37" i="45" s="1"/>
  <c r="G37" i="45"/>
  <c r="G41" i="45" s="1"/>
  <c r="F34" i="45"/>
  <c r="M33" i="45"/>
  <c r="L33" i="45"/>
  <c r="F33" i="45"/>
  <c r="F29" i="45"/>
  <c r="J28" i="45"/>
  <c r="K28" i="45" s="1"/>
  <c r="F28" i="45"/>
  <c r="F27" i="45"/>
  <c r="K26" i="45"/>
  <c r="J26" i="45"/>
  <c r="F26" i="45"/>
  <c r="G25" i="45"/>
  <c r="G27" i="45" s="1"/>
  <c r="F25" i="45"/>
  <c r="J24" i="45"/>
  <c r="G24" i="45"/>
  <c r="F24" i="45"/>
  <c r="F53" i="46"/>
  <c r="J52" i="46"/>
  <c r="K52" i="46" s="1"/>
  <c r="F51" i="46"/>
  <c r="F50" i="46"/>
  <c r="F49" i="46"/>
  <c r="E48" i="46"/>
  <c r="J48" i="46" s="1"/>
  <c r="K48" i="46" s="1"/>
  <c r="F47" i="46"/>
  <c r="F46" i="46"/>
  <c r="F45" i="46"/>
  <c r="J44" i="46"/>
  <c r="Q44" i="46" s="1"/>
  <c r="E44" i="46"/>
  <c r="F42" i="46"/>
  <c r="J41" i="46"/>
  <c r="K41" i="46" s="1"/>
  <c r="F40" i="46"/>
  <c r="J39" i="46"/>
  <c r="F39" i="46" s="1"/>
  <c r="F38" i="46"/>
  <c r="J37" i="46"/>
  <c r="K37" i="46" s="1"/>
  <c r="G37" i="46"/>
  <c r="G41" i="46" s="1"/>
  <c r="F34" i="46"/>
  <c r="L33" i="46"/>
  <c r="M33" i="46" s="1"/>
  <c r="F33" i="46"/>
  <c r="F29" i="46"/>
  <c r="J28" i="46"/>
  <c r="K28" i="46" s="1"/>
  <c r="F28" i="46"/>
  <c r="F27" i="46"/>
  <c r="J26" i="46"/>
  <c r="K26" i="46" s="1"/>
  <c r="F26" i="46"/>
  <c r="G25" i="46"/>
  <c r="G27" i="46" s="1"/>
  <c r="F25" i="46"/>
  <c r="K24" i="46"/>
  <c r="J24" i="46"/>
  <c r="G24" i="46"/>
  <c r="F24" i="46"/>
  <c r="F53" i="47"/>
  <c r="J52" i="47"/>
  <c r="K52" i="47" s="1"/>
  <c r="F51" i="47"/>
  <c r="F50" i="47"/>
  <c r="F49" i="47"/>
  <c r="E48" i="47"/>
  <c r="J48" i="47" s="1"/>
  <c r="K48" i="47" s="1"/>
  <c r="F47" i="47"/>
  <c r="F46" i="47"/>
  <c r="F45" i="47"/>
  <c r="E44" i="47"/>
  <c r="J44" i="47" s="1"/>
  <c r="F42" i="47"/>
  <c r="J41" i="47"/>
  <c r="K41" i="47" s="1"/>
  <c r="F40" i="47"/>
  <c r="J39" i="47"/>
  <c r="F39" i="47" s="1"/>
  <c r="F38" i="47"/>
  <c r="J37" i="47"/>
  <c r="K37" i="47" s="1"/>
  <c r="G37" i="47"/>
  <c r="G41" i="47" s="1"/>
  <c r="F34" i="47"/>
  <c r="L33" i="47"/>
  <c r="M33" i="47" s="1"/>
  <c r="F33" i="47"/>
  <c r="F29" i="47"/>
  <c r="J28" i="47"/>
  <c r="K28" i="47" s="1"/>
  <c r="F28" i="47"/>
  <c r="F27" i="47"/>
  <c r="J26" i="47"/>
  <c r="K26" i="47" s="1"/>
  <c r="F26" i="47"/>
  <c r="G25" i="47"/>
  <c r="G27" i="47" s="1"/>
  <c r="F25" i="47"/>
  <c r="J24" i="47"/>
  <c r="G24" i="47"/>
  <c r="F24" i="47"/>
  <c r="F53" i="48"/>
  <c r="J52" i="48"/>
  <c r="K52" i="48" s="1"/>
  <c r="F51" i="48"/>
  <c r="F50" i="48"/>
  <c r="F49" i="48"/>
  <c r="J48" i="48"/>
  <c r="K48" i="48" s="1"/>
  <c r="E48" i="48"/>
  <c r="F47" i="48"/>
  <c r="F46" i="48"/>
  <c r="F45" i="48"/>
  <c r="E44" i="48"/>
  <c r="J44" i="48" s="1"/>
  <c r="F42" i="48"/>
  <c r="J41" i="48"/>
  <c r="F41" i="48" s="1"/>
  <c r="F40" i="48"/>
  <c r="J39" i="48"/>
  <c r="F39" i="48" s="1"/>
  <c r="F38" i="48"/>
  <c r="J37" i="48"/>
  <c r="K37" i="48" s="1"/>
  <c r="G37" i="48"/>
  <c r="G41" i="48" s="1"/>
  <c r="F34" i="48"/>
  <c r="L33" i="48"/>
  <c r="M33" i="48" s="1"/>
  <c r="F33" i="48"/>
  <c r="F29" i="48"/>
  <c r="J28" i="48"/>
  <c r="K28" i="48" s="1"/>
  <c r="F28" i="48"/>
  <c r="F27" i="48"/>
  <c r="J26" i="48"/>
  <c r="K26" i="48" s="1"/>
  <c r="F26" i="48"/>
  <c r="G25" i="48"/>
  <c r="G27" i="48" s="1"/>
  <c r="F25" i="48"/>
  <c r="J24" i="48"/>
  <c r="G24" i="48"/>
  <c r="F24" i="48"/>
  <c r="F53" i="49"/>
  <c r="J52" i="49"/>
  <c r="K52" i="49" s="1"/>
  <c r="F51" i="49"/>
  <c r="F50" i="49"/>
  <c r="F49" i="49"/>
  <c r="E48" i="49"/>
  <c r="J48" i="49" s="1"/>
  <c r="K48" i="49" s="1"/>
  <c r="F47" i="49"/>
  <c r="F46" i="49"/>
  <c r="F45" i="49"/>
  <c r="E44" i="49"/>
  <c r="J44" i="49" s="1"/>
  <c r="F42" i="49"/>
  <c r="J41" i="49"/>
  <c r="F41" i="49" s="1"/>
  <c r="F40" i="49"/>
  <c r="J39" i="49"/>
  <c r="K39" i="49" s="1"/>
  <c r="F38" i="49"/>
  <c r="J37" i="49"/>
  <c r="K37" i="49" s="1"/>
  <c r="G37" i="49"/>
  <c r="G41" i="49" s="1"/>
  <c r="F34" i="49"/>
  <c r="L33" i="49"/>
  <c r="M33" i="49" s="1"/>
  <c r="F33" i="49"/>
  <c r="F29" i="49"/>
  <c r="J28" i="49"/>
  <c r="K28" i="49" s="1"/>
  <c r="F28" i="49"/>
  <c r="F27" i="49"/>
  <c r="J26" i="49"/>
  <c r="K26" i="49" s="1"/>
  <c r="F26" i="49"/>
  <c r="G25" i="49"/>
  <c r="G27" i="49" s="1"/>
  <c r="F25" i="49"/>
  <c r="J24" i="49"/>
  <c r="G24" i="49"/>
  <c r="F24" i="49"/>
  <c r="F53" i="50"/>
  <c r="J52" i="50"/>
  <c r="K52" i="50" s="1"/>
  <c r="F51" i="50"/>
  <c r="F50" i="50"/>
  <c r="F49" i="50"/>
  <c r="J48" i="50"/>
  <c r="K48" i="50" s="1"/>
  <c r="E48" i="50"/>
  <c r="F47" i="50"/>
  <c r="F46" i="50"/>
  <c r="F45" i="50"/>
  <c r="E44" i="50"/>
  <c r="J44" i="50" s="1"/>
  <c r="F42" i="50"/>
  <c r="J41" i="50"/>
  <c r="F41" i="50" s="1"/>
  <c r="F40" i="50"/>
  <c r="J39" i="50"/>
  <c r="F39" i="50" s="1"/>
  <c r="F38" i="50"/>
  <c r="J37" i="50"/>
  <c r="K37" i="50" s="1"/>
  <c r="G37" i="50"/>
  <c r="G41" i="50" s="1"/>
  <c r="F34" i="50"/>
  <c r="L33" i="50"/>
  <c r="M33" i="50" s="1"/>
  <c r="F33" i="50"/>
  <c r="F29" i="50"/>
  <c r="J28" i="50"/>
  <c r="K28" i="50" s="1"/>
  <c r="F28" i="50"/>
  <c r="F27" i="50"/>
  <c r="J26" i="50"/>
  <c r="K26" i="50" s="1"/>
  <c r="F26" i="50"/>
  <c r="G25" i="50"/>
  <c r="G27" i="50" s="1"/>
  <c r="F25" i="50"/>
  <c r="J24" i="50"/>
  <c r="G24" i="50"/>
  <c r="F24" i="50"/>
  <c r="F53" i="51"/>
  <c r="J52" i="51"/>
  <c r="K52" i="51" s="1"/>
  <c r="F51" i="51"/>
  <c r="F50" i="51"/>
  <c r="F49" i="51"/>
  <c r="E48" i="51"/>
  <c r="J48" i="51" s="1"/>
  <c r="K48" i="51" s="1"/>
  <c r="F47" i="51"/>
  <c r="F46" i="51"/>
  <c r="F45" i="51"/>
  <c r="E44" i="51"/>
  <c r="J44" i="51" s="1"/>
  <c r="F42" i="51"/>
  <c r="J41" i="51"/>
  <c r="F41" i="51" s="1"/>
  <c r="F40" i="51"/>
  <c r="J39" i="51"/>
  <c r="F39" i="51" s="1"/>
  <c r="F38" i="51"/>
  <c r="J37" i="51"/>
  <c r="K37" i="51" s="1"/>
  <c r="G37" i="51"/>
  <c r="G41" i="51" s="1"/>
  <c r="F34" i="51"/>
  <c r="L33" i="51"/>
  <c r="M33" i="51" s="1"/>
  <c r="F33" i="51"/>
  <c r="F29" i="51"/>
  <c r="J28" i="51"/>
  <c r="K28" i="51" s="1"/>
  <c r="F28" i="51"/>
  <c r="F27" i="51"/>
  <c r="J26" i="51"/>
  <c r="K26" i="51" s="1"/>
  <c r="F26" i="51"/>
  <c r="G25" i="51"/>
  <c r="G27" i="51" s="1"/>
  <c r="F25" i="51"/>
  <c r="J24" i="51"/>
  <c r="K24" i="51" s="1"/>
  <c r="G24" i="51"/>
  <c r="F24" i="51"/>
  <c r="F53" i="52"/>
  <c r="J52" i="52"/>
  <c r="Q52" i="52" s="1"/>
  <c r="F51" i="52"/>
  <c r="F50" i="52"/>
  <c r="F49" i="52"/>
  <c r="E48" i="52"/>
  <c r="J48" i="52" s="1"/>
  <c r="Q48" i="52" s="1"/>
  <c r="F47" i="52"/>
  <c r="F46" i="52"/>
  <c r="F45" i="52"/>
  <c r="E44" i="52"/>
  <c r="J44" i="52" s="1"/>
  <c r="F42" i="52"/>
  <c r="J41" i="52"/>
  <c r="F41" i="52" s="1"/>
  <c r="F40" i="52"/>
  <c r="J39" i="52"/>
  <c r="K39" i="52" s="1"/>
  <c r="F38" i="52"/>
  <c r="J37" i="52"/>
  <c r="G37" i="52"/>
  <c r="G41" i="52" s="1"/>
  <c r="F34" i="52"/>
  <c r="L33" i="52"/>
  <c r="M33" i="52" s="1"/>
  <c r="F33" i="52"/>
  <c r="F29" i="52"/>
  <c r="J28" i="52"/>
  <c r="K28" i="52" s="1"/>
  <c r="F28" i="52"/>
  <c r="F27" i="52"/>
  <c r="J26" i="52"/>
  <c r="K26" i="52" s="1"/>
  <c r="F26" i="52"/>
  <c r="G25" i="52"/>
  <c r="G29" i="52" s="1"/>
  <c r="F25" i="52"/>
  <c r="J24" i="52"/>
  <c r="G24" i="52"/>
  <c r="G28" i="52" s="1"/>
  <c r="F24" i="52"/>
  <c r="F53" i="54"/>
  <c r="J52" i="54"/>
  <c r="K52" i="54" s="1"/>
  <c r="F51" i="54"/>
  <c r="F50" i="54"/>
  <c r="F49" i="54"/>
  <c r="E48" i="54"/>
  <c r="J48" i="54" s="1"/>
  <c r="K48" i="54" s="1"/>
  <c r="F47" i="54"/>
  <c r="F46" i="54"/>
  <c r="F45" i="54"/>
  <c r="E44" i="54"/>
  <c r="J44" i="54" s="1"/>
  <c r="F42" i="54"/>
  <c r="J41" i="54"/>
  <c r="F41" i="54" s="1"/>
  <c r="F40" i="54"/>
  <c r="K39" i="54"/>
  <c r="J39" i="54"/>
  <c r="F39" i="54" s="1"/>
  <c r="F38" i="54"/>
  <c r="J37" i="54"/>
  <c r="K37" i="54" s="1"/>
  <c r="G37" i="54"/>
  <c r="G41" i="54" s="1"/>
  <c r="F34" i="54"/>
  <c r="L33" i="54"/>
  <c r="M33" i="54" s="1"/>
  <c r="F33" i="54"/>
  <c r="F29" i="54"/>
  <c r="J28" i="54"/>
  <c r="K28" i="54" s="1"/>
  <c r="F28" i="54"/>
  <c r="F27" i="54"/>
  <c r="J26" i="54"/>
  <c r="K26" i="54" s="1"/>
  <c r="F26" i="54"/>
  <c r="G25" i="54"/>
  <c r="G27" i="54" s="1"/>
  <c r="F25" i="54"/>
  <c r="J24" i="54"/>
  <c r="G24" i="54"/>
  <c r="F24" i="54"/>
  <c r="F53" i="55"/>
  <c r="J52" i="55"/>
  <c r="K52" i="55" s="1"/>
  <c r="F51" i="55"/>
  <c r="F50" i="55"/>
  <c r="F49" i="55"/>
  <c r="E48" i="55"/>
  <c r="J48" i="55" s="1"/>
  <c r="K48" i="55" s="1"/>
  <c r="F47" i="55"/>
  <c r="F46" i="55"/>
  <c r="F45" i="55"/>
  <c r="E44" i="55"/>
  <c r="J44" i="55" s="1"/>
  <c r="F42" i="55"/>
  <c r="J41" i="55"/>
  <c r="F41" i="55" s="1"/>
  <c r="F40" i="55"/>
  <c r="J39" i="55"/>
  <c r="K39" i="55" s="1"/>
  <c r="F38" i="55"/>
  <c r="J37" i="55"/>
  <c r="K37" i="55" s="1"/>
  <c r="G37" i="55"/>
  <c r="G41" i="55" s="1"/>
  <c r="F34" i="55"/>
  <c r="L33" i="55"/>
  <c r="M33" i="55" s="1"/>
  <c r="F33" i="55"/>
  <c r="F29" i="55"/>
  <c r="J28" i="55"/>
  <c r="K28" i="55" s="1"/>
  <c r="F28" i="55"/>
  <c r="F27" i="55"/>
  <c r="J26" i="55"/>
  <c r="K26" i="55" s="1"/>
  <c r="F26" i="55"/>
  <c r="G25" i="55"/>
  <c r="G27" i="55" s="1"/>
  <c r="F25" i="55"/>
  <c r="J24" i="55"/>
  <c r="G24" i="55"/>
  <c r="F24" i="55"/>
  <c r="F53" i="21"/>
  <c r="J52" i="21"/>
  <c r="K52" i="21" s="1"/>
  <c r="F51" i="21"/>
  <c r="F50" i="21"/>
  <c r="F49" i="21"/>
  <c r="E48" i="21"/>
  <c r="J48" i="21" s="1"/>
  <c r="K48" i="21" s="1"/>
  <c r="F47" i="21"/>
  <c r="F46" i="21"/>
  <c r="F45" i="21"/>
  <c r="E44" i="21"/>
  <c r="J44" i="21" s="1"/>
  <c r="Q44" i="21" s="1"/>
  <c r="F42" i="21"/>
  <c r="J41" i="21"/>
  <c r="K41" i="21" s="1"/>
  <c r="F40" i="21"/>
  <c r="J39" i="21"/>
  <c r="F39" i="21" s="1"/>
  <c r="F38" i="21"/>
  <c r="J37" i="21"/>
  <c r="K37" i="21" s="1"/>
  <c r="G37" i="21"/>
  <c r="G41" i="21" s="1"/>
  <c r="F34" i="21"/>
  <c r="L33" i="21"/>
  <c r="M33" i="21" s="1"/>
  <c r="F33" i="21"/>
  <c r="F29" i="21"/>
  <c r="J28" i="21"/>
  <c r="K28" i="21" s="1"/>
  <c r="F28" i="21"/>
  <c r="F27" i="21"/>
  <c r="K26" i="21"/>
  <c r="J26" i="21"/>
  <c r="F26" i="21"/>
  <c r="G25" i="21"/>
  <c r="G27" i="21" s="1"/>
  <c r="F25" i="21"/>
  <c r="J24" i="21"/>
  <c r="G24" i="21"/>
  <c r="F24" i="21"/>
  <c r="F53" i="22"/>
  <c r="J52" i="22"/>
  <c r="K52" i="22" s="1"/>
  <c r="F51" i="22"/>
  <c r="F50" i="22"/>
  <c r="F49" i="22"/>
  <c r="J48" i="22"/>
  <c r="K48" i="22" s="1"/>
  <c r="E48" i="22"/>
  <c r="F47" i="22"/>
  <c r="F46" i="22"/>
  <c r="F45" i="22"/>
  <c r="E44" i="22"/>
  <c r="J44" i="22" s="1"/>
  <c r="F42" i="22"/>
  <c r="J41" i="22"/>
  <c r="F41" i="22" s="1"/>
  <c r="F40" i="22"/>
  <c r="J39" i="22"/>
  <c r="K39" i="22" s="1"/>
  <c r="F38" i="22"/>
  <c r="J37" i="22"/>
  <c r="K37" i="22" s="1"/>
  <c r="G37" i="22"/>
  <c r="G41" i="22" s="1"/>
  <c r="F34" i="22"/>
  <c r="L33" i="22"/>
  <c r="M33" i="22" s="1"/>
  <c r="F33" i="22"/>
  <c r="F29" i="22"/>
  <c r="J28" i="22"/>
  <c r="K28" i="22" s="1"/>
  <c r="F28" i="22"/>
  <c r="F27" i="22"/>
  <c r="J26" i="22"/>
  <c r="K26" i="22" s="1"/>
  <c r="F26" i="22"/>
  <c r="G25" i="22"/>
  <c r="G27" i="22" s="1"/>
  <c r="F25" i="22"/>
  <c r="J24" i="22"/>
  <c r="G24" i="22"/>
  <c r="F24" i="22"/>
  <c r="F53" i="23"/>
  <c r="J52" i="23"/>
  <c r="K52" i="23" s="1"/>
  <c r="F51" i="23"/>
  <c r="F50" i="23"/>
  <c r="F49" i="23"/>
  <c r="E48" i="23"/>
  <c r="J48" i="23" s="1"/>
  <c r="K48" i="23" s="1"/>
  <c r="F47" i="23"/>
  <c r="F46" i="23"/>
  <c r="F45" i="23"/>
  <c r="K44" i="23"/>
  <c r="E44" i="23"/>
  <c r="J44" i="23" s="1"/>
  <c r="Q44" i="23" s="1"/>
  <c r="F42" i="23"/>
  <c r="J41" i="23"/>
  <c r="K41" i="23" s="1"/>
  <c r="F40" i="23"/>
  <c r="J39" i="23"/>
  <c r="F39" i="23" s="1"/>
  <c r="F38" i="23"/>
  <c r="J37" i="23"/>
  <c r="K37" i="23" s="1"/>
  <c r="G37" i="23"/>
  <c r="F34" i="23"/>
  <c r="L33" i="23"/>
  <c r="M33" i="23" s="1"/>
  <c r="F33" i="23"/>
  <c r="F29" i="23"/>
  <c r="J28" i="23"/>
  <c r="K28" i="23" s="1"/>
  <c r="F28" i="23"/>
  <c r="F27" i="23"/>
  <c r="J26" i="23"/>
  <c r="K26" i="23" s="1"/>
  <c r="F26" i="23"/>
  <c r="G25" i="23"/>
  <c r="G27" i="23" s="1"/>
  <c r="F25" i="23"/>
  <c r="J24" i="23"/>
  <c r="G24" i="23"/>
  <c r="F24" i="23"/>
  <c r="F53" i="8"/>
  <c r="J52" i="8"/>
  <c r="K52" i="8" s="1"/>
  <c r="F51" i="8"/>
  <c r="F50" i="8"/>
  <c r="F49" i="8"/>
  <c r="E48" i="8"/>
  <c r="J48" i="8" s="1"/>
  <c r="K48" i="8" s="1"/>
  <c r="F47" i="8"/>
  <c r="F46" i="8"/>
  <c r="F45" i="8"/>
  <c r="E44" i="8"/>
  <c r="J44" i="8" s="1"/>
  <c r="F42" i="8"/>
  <c r="J41" i="8"/>
  <c r="F41" i="8" s="1"/>
  <c r="F40" i="8"/>
  <c r="J39" i="8"/>
  <c r="F38" i="8"/>
  <c r="J37" i="8"/>
  <c r="K37" i="8" s="1"/>
  <c r="G37" i="8"/>
  <c r="G41" i="8" s="1"/>
  <c r="F34" i="8"/>
  <c r="M33" i="8"/>
  <c r="L33" i="8"/>
  <c r="F33" i="8"/>
  <c r="F29" i="8"/>
  <c r="J28" i="8"/>
  <c r="K28" i="8" s="1"/>
  <c r="F28" i="8"/>
  <c r="F27" i="8"/>
  <c r="K26" i="8"/>
  <c r="J26" i="8"/>
  <c r="F26" i="8"/>
  <c r="G25" i="8"/>
  <c r="G27" i="8" s="1"/>
  <c r="F25" i="8"/>
  <c r="J24" i="8"/>
  <c r="G24" i="8"/>
  <c r="F24" i="8"/>
  <c r="F53" i="9"/>
  <c r="J52" i="9"/>
  <c r="K52" i="9" s="1"/>
  <c r="F51" i="9"/>
  <c r="F50" i="9"/>
  <c r="F49" i="9"/>
  <c r="E48" i="9"/>
  <c r="J48" i="9" s="1"/>
  <c r="K48" i="9" s="1"/>
  <c r="F47" i="9"/>
  <c r="F46" i="9"/>
  <c r="F45" i="9"/>
  <c r="J44" i="9"/>
  <c r="Q44" i="9" s="1"/>
  <c r="E44" i="9"/>
  <c r="F42" i="9"/>
  <c r="J41" i="9"/>
  <c r="K41" i="9" s="1"/>
  <c r="F40" i="9"/>
  <c r="J39" i="9"/>
  <c r="F39" i="9" s="1"/>
  <c r="F38" i="9"/>
  <c r="J37" i="9"/>
  <c r="K37" i="9" s="1"/>
  <c r="G37" i="9"/>
  <c r="G41" i="9" s="1"/>
  <c r="F34" i="9"/>
  <c r="L33" i="9"/>
  <c r="M33" i="9" s="1"/>
  <c r="F33" i="9"/>
  <c r="F29" i="9"/>
  <c r="J28" i="9"/>
  <c r="K28" i="9" s="1"/>
  <c r="F28" i="9"/>
  <c r="F27" i="9"/>
  <c r="J26" i="9"/>
  <c r="K26" i="9" s="1"/>
  <c r="F26" i="9"/>
  <c r="G25" i="9"/>
  <c r="G27" i="9" s="1"/>
  <c r="F25" i="9"/>
  <c r="J24" i="9"/>
  <c r="G24" i="9"/>
  <c r="F24" i="9"/>
  <c r="F53" i="10"/>
  <c r="J52" i="10"/>
  <c r="K52" i="10" s="1"/>
  <c r="F51" i="10"/>
  <c r="F50" i="10"/>
  <c r="F49" i="10"/>
  <c r="E48" i="10"/>
  <c r="J48" i="10" s="1"/>
  <c r="K48" i="10" s="1"/>
  <c r="F47" i="10"/>
  <c r="F46" i="10"/>
  <c r="F45" i="10"/>
  <c r="E44" i="10"/>
  <c r="J44" i="10" s="1"/>
  <c r="Q44" i="10" s="1"/>
  <c r="F42" i="10"/>
  <c r="J41" i="10"/>
  <c r="K41" i="10" s="1"/>
  <c r="F40" i="10"/>
  <c r="J39" i="10"/>
  <c r="F39" i="10" s="1"/>
  <c r="F38" i="10"/>
  <c r="J37" i="10"/>
  <c r="K37" i="10" s="1"/>
  <c r="G37" i="10"/>
  <c r="G41" i="10" s="1"/>
  <c r="F34" i="10"/>
  <c r="L33" i="10"/>
  <c r="M33" i="10" s="1"/>
  <c r="F33" i="10"/>
  <c r="F29" i="10"/>
  <c r="J28" i="10"/>
  <c r="K28" i="10" s="1"/>
  <c r="F28" i="10"/>
  <c r="F27" i="10"/>
  <c r="J26" i="10"/>
  <c r="K26" i="10" s="1"/>
  <c r="F26" i="10"/>
  <c r="G25" i="10"/>
  <c r="G27" i="10" s="1"/>
  <c r="F25" i="10"/>
  <c r="J24" i="10"/>
  <c r="G24" i="10"/>
  <c r="F24" i="10"/>
  <c r="F53" i="11"/>
  <c r="J52" i="11"/>
  <c r="K52" i="11" s="1"/>
  <c r="F51" i="11"/>
  <c r="F50" i="11"/>
  <c r="F49" i="11"/>
  <c r="E48" i="11"/>
  <c r="J48" i="11" s="1"/>
  <c r="F47" i="11"/>
  <c r="F46" i="11"/>
  <c r="F45" i="11"/>
  <c r="E44" i="11"/>
  <c r="J44" i="11" s="1"/>
  <c r="F42" i="11"/>
  <c r="J41" i="11"/>
  <c r="F40" i="11"/>
  <c r="J39" i="11"/>
  <c r="K39" i="11" s="1"/>
  <c r="F38" i="11"/>
  <c r="J37" i="11"/>
  <c r="K37" i="11" s="1"/>
  <c r="G37" i="11"/>
  <c r="F34" i="11"/>
  <c r="L33" i="11"/>
  <c r="M33" i="11" s="1"/>
  <c r="F33" i="11"/>
  <c r="F29" i="11"/>
  <c r="J28" i="11"/>
  <c r="K28" i="11" s="1"/>
  <c r="F28" i="11"/>
  <c r="F27" i="11"/>
  <c r="J26" i="11"/>
  <c r="K26" i="11" s="1"/>
  <c r="F26" i="11"/>
  <c r="G25" i="11"/>
  <c r="G27" i="11" s="1"/>
  <c r="F25" i="11"/>
  <c r="J24" i="11"/>
  <c r="K24" i="11" s="1"/>
  <c r="G24" i="11"/>
  <c r="F24" i="11"/>
  <c r="F53" i="12"/>
  <c r="J52" i="12"/>
  <c r="K52" i="12" s="1"/>
  <c r="F51" i="12"/>
  <c r="F50" i="12"/>
  <c r="F49" i="12"/>
  <c r="E48" i="12"/>
  <c r="J48" i="12" s="1"/>
  <c r="K48" i="12" s="1"/>
  <c r="F47" i="12"/>
  <c r="F46" i="12"/>
  <c r="F45" i="12"/>
  <c r="E44" i="12"/>
  <c r="J44" i="12" s="1"/>
  <c r="Q44" i="12" s="1"/>
  <c r="F42" i="12"/>
  <c r="J41" i="12"/>
  <c r="K41" i="12" s="1"/>
  <c r="F40" i="12"/>
  <c r="J39" i="12"/>
  <c r="F39" i="12" s="1"/>
  <c r="F38" i="12"/>
  <c r="J37" i="12"/>
  <c r="K37" i="12" s="1"/>
  <c r="G37" i="12"/>
  <c r="G41" i="12" s="1"/>
  <c r="F34" i="12"/>
  <c r="M33" i="12"/>
  <c r="L33" i="12"/>
  <c r="F33" i="12"/>
  <c r="F29" i="12"/>
  <c r="J28" i="12"/>
  <c r="K28" i="12" s="1"/>
  <c r="F28" i="12"/>
  <c r="F27" i="12"/>
  <c r="K26" i="12"/>
  <c r="J26" i="12"/>
  <c r="F26" i="12"/>
  <c r="G25" i="12"/>
  <c r="G27" i="12" s="1"/>
  <c r="F25" i="12"/>
  <c r="J24" i="12"/>
  <c r="G24" i="12"/>
  <c r="F24" i="12"/>
  <c r="F53" i="13"/>
  <c r="J52" i="13"/>
  <c r="K52" i="13" s="1"/>
  <c r="F51" i="13"/>
  <c r="F50" i="13"/>
  <c r="F49" i="13"/>
  <c r="J48" i="13"/>
  <c r="K48" i="13" s="1"/>
  <c r="E48" i="13"/>
  <c r="F47" i="13"/>
  <c r="F46" i="13"/>
  <c r="F45" i="13"/>
  <c r="E44" i="13"/>
  <c r="J44" i="13" s="1"/>
  <c r="Q44" i="13" s="1"/>
  <c r="F42" i="13"/>
  <c r="J41" i="13"/>
  <c r="K41" i="13" s="1"/>
  <c r="F40" i="13"/>
  <c r="J39" i="13"/>
  <c r="F39" i="13" s="1"/>
  <c r="F38" i="13"/>
  <c r="J37" i="13"/>
  <c r="K37" i="13" s="1"/>
  <c r="G37" i="13"/>
  <c r="G41" i="13" s="1"/>
  <c r="F34" i="13"/>
  <c r="L33" i="13"/>
  <c r="M33" i="13" s="1"/>
  <c r="F33" i="13"/>
  <c r="F29" i="13"/>
  <c r="J28" i="13"/>
  <c r="K28" i="13" s="1"/>
  <c r="F28" i="13"/>
  <c r="F27" i="13"/>
  <c r="J26" i="13"/>
  <c r="K26" i="13" s="1"/>
  <c r="F26" i="13"/>
  <c r="G25" i="13"/>
  <c r="G27" i="13" s="1"/>
  <c r="F25" i="13"/>
  <c r="J24" i="13"/>
  <c r="G24" i="13"/>
  <c r="F24" i="13"/>
  <c r="F53" i="14"/>
  <c r="J52" i="14"/>
  <c r="K52" i="14" s="1"/>
  <c r="F51" i="14"/>
  <c r="F50" i="14"/>
  <c r="F49" i="14"/>
  <c r="E48" i="14"/>
  <c r="J48" i="14" s="1"/>
  <c r="K48" i="14" s="1"/>
  <c r="F47" i="14"/>
  <c r="F46" i="14"/>
  <c r="F45" i="14"/>
  <c r="E44" i="14"/>
  <c r="J44" i="14" s="1"/>
  <c r="Q44" i="14" s="1"/>
  <c r="F42" i="14"/>
  <c r="J41" i="14"/>
  <c r="K41" i="14" s="1"/>
  <c r="F40" i="14"/>
  <c r="J39" i="14"/>
  <c r="F39" i="14" s="1"/>
  <c r="F38" i="14"/>
  <c r="J37" i="14"/>
  <c r="K37" i="14" s="1"/>
  <c r="G37" i="14"/>
  <c r="G41" i="14" s="1"/>
  <c r="F34" i="14"/>
  <c r="L33" i="14"/>
  <c r="M33" i="14" s="1"/>
  <c r="F33" i="14"/>
  <c r="F29" i="14"/>
  <c r="J28" i="14"/>
  <c r="K28" i="14" s="1"/>
  <c r="F28" i="14"/>
  <c r="F27" i="14"/>
  <c r="J26" i="14"/>
  <c r="K26" i="14" s="1"/>
  <c r="F26" i="14"/>
  <c r="G25" i="14"/>
  <c r="G27" i="14" s="1"/>
  <c r="F25" i="14"/>
  <c r="J24" i="14"/>
  <c r="G24" i="14"/>
  <c r="F24" i="14"/>
  <c r="F53" i="15"/>
  <c r="J52" i="15"/>
  <c r="K52" i="15" s="1"/>
  <c r="F51" i="15"/>
  <c r="F50" i="15"/>
  <c r="F49" i="15"/>
  <c r="E48" i="15"/>
  <c r="J48" i="15" s="1"/>
  <c r="K48" i="15" s="1"/>
  <c r="F47" i="15"/>
  <c r="F46" i="15"/>
  <c r="F45" i="15"/>
  <c r="K44" i="15"/>
  <c r="E44" i="15"/>
  <c r="J44" i="15" s="1"/>
  <c r="Q44" i="15" s="1"/>
  <c r="F42" i="15"/>
  <c r="J41" i="15"/>
  <c r="F40" i="15"/>
  <c r="J39" i="15"/>
  <c r="F39" i="15" s="1"/>
  <c r="F38" i="15"/>
  <c r="J37" i="15"/>
  <c r="K37" i="15" s="1"/>
  <c r="G37" i="15"/>
  <c r="G41" i="15" s="1"/>
  <c r="F34" i="15"/>
  <c r="L33" i="15"/>
  <c r="M33" i="15" s="1"/>
  <c r="F33" i="15"/>
  <c r="F29" i="15"/>
  <c r="J28" i="15"/>
  <c r="K28" i="15" s="1"/>
  <c r="F28" i="15"/>
  <c r="F27" i="15"/>
  <c r="J26" i="15"/>
  <c r="K26" i="15" s="1"/>
  <c r="F26" i="15"/>
  <c r="G25" i="15"/>
  <c r="G27" i="15" s="1"/>
  <c r="F25" i="15"/>
  <c r="J24" i="15"/>
  <c r="G24" i="15"/>
  <c r="F24" i="15"/>
  <c r="F53" i="16"/>
  <c r="J52" i="16"/>
  <c r="K52" i="16" s="1"/>
  <c r="F51" i="16"/>
  <c r="F50" i="16"/>
  <c r="F49" i="16"/>
  <c r="E48" i="16"/>
  <c r="J48" i="16" s="1"/>
  <c r="F47" i="16"/>
  <c r="F46" i="16"/>
  <c r="F45" i="16"/>
  <c r="F44" i="16"/>
  <c r="E44" i="16"/>
  <c r="J44" i="16" s="1"/>
  <c r="Q44" i="16" s="1"/>
  <c r="F42" i="16"/>
  <c r="J41" i="16"/>
  <c r="F41" i="16" s="1"/>
  <c r="F40" i="16"/>
  <c r="J39" i="16"/>
  <c r="F39" i="16" s="1"/>
  <c r="F38" i="16"/>
  <c r="J37" i="16"/>
  <c r="K37" i="16" s="1"/>
  <c r="G37" i="16"/>
  <c r="G41" i="16" s="1"/>
  <c r="F34" i="16"/>
  <c r="L33" i="16"/>
  <c r="M33" i="16" s="1"/>
  <c r="F33" i="16"/>
  <c r="F29" i="16"/>
  <c r="J28" i="16"/>
  <c r="K28" i="16" s="1"/>
  <c r="F28" i="16"/>
  <c r="F27" i="16"/>
  <c r="J26" i="16"/>
  <c r="K26" i="16" s="1"/>
  <c r="F26" i="16"/>
  <c r="G25" i="16"/>
  <c r="G27" i="16" s="1"/>
  <c r="F25" i="16"/>
  <c r="J24" i="16"/>
  <c r="G24" i="16"/>
  <c r="G28" i="16" s="1"/>
  <c r="F24" i="16"/>
  <c r="F53" i="17"/>
  <c r="J52" i="17"/>
  <c r="F52" i="17" s="1"/>
  <c r="F51" i="17"/>
  <c r="F50" i="17"/>
  <c r="F49" i="17"/>
  <c r="E48" i="17"/>
  <c r="J48" i="17" s="1"/>
  <c r="K48" i="17" s="1"/>
  <c r="F47" i="17"/>
  <c r="F46" i="17"/>
  <c r="F45" i="17"/>
  <c r="J44" i="17"/>
  <c r="E44" i="17"/>
  <c r="F42" i="17"/>
  <c r="J41" i="17"/>
  <c r="K41" i="17" s="1"/>
  <c r="F40" i="17"/>
  <c r="J39" i="17"/>
  <c r="F39" i="17" s="1"/>
  <c r="F38" i="17"/>
  <c r="J37" i="17"/>
  <c r="G37" i="17"/>
  <c r="G41" i="17" s="1"/>
  <c r="F34" i="17"/>
  <c r="L33" i="17"/>
  <c r="M33" i="17" s="1"/>
  <c r="F33" i="17"/>
  <c r="F29" i="17"/>
  <c r="J28" i="17"/>
  <c r="K28" i="17" s="1"/>
  <c r="F28" i="17"/>
  <c r="F27" i="17"/>
  <c r="J26" i="17"/>
  <c r="K26" i="17" s="1"/>
  <c r="F26" i="17"/>
  <c r="G25" i="17"/>
  <c r="G29" i="17" s="1"/>
  <c r="F25" i="17"/>
  <c r="J24" i="17"/>
  <c r="G24" i="17"/>
  <c r="G28" i="17" s="1"/>
  <c r="F24" i="17"/>
  <c r="F53" i="18"/>
  <c r="J52" i="18"/>
  <c r="K52" i="18" s="1"/>
  <c r="F51" i="18"/>
  <c r="F50" i="18"/>
  <c r="F49" i="18"/>
  <c r="E48" i="18"/>
  <c r="J48" i="18" s="1"/>
  <c r="F48" i="18" s="1"/>
  <c r="F47" i="18"/>
  <c r="F46" i="18"/>
  <c r="F45" i="18"/>
  <c r="E44" i="18"/>
  <c r="J44" i="18" s="1"/>
  <c r="F42" i="18"/>
  <c r="J41" i="18"/>
  <c r="K41" i="18" s="1"/>
  <c r="F40" i="18"/>
  <c r="J39" i="18"/>
  <c r="K39" i="18" s="1"/>
  <c r="F38" i="18"/>
  <c r="J37" i="18"/>
  <c r="G37" i="18"/>
  <c r="G41" i="18" s="1"/>
  <c r="F34" i="18"/>
  <c r="L33" i="18"/>
  <c r="M33" i="18" s="1"/>
  <c r="F33" i="18"/>
  <c r="F29" i="18"/>
  <c r="J28" i="18"/>
  <c r="K28" i="18" s="1"/>
  <c r="F28" i="18"/>
  <c r="F27" i="18"/>
  <c r="J26" i="18"/>
  <c r="K26" i="18" s="1"/>
  <c r="F26" i="18"/>
  <c r="G25" i="18"/>
  <c r="G27" i="18" s="1"/>
  <c r="F25" i="18"/>
  <c r="J24" i="18"/>
  <c r="G24" i="18"/>
  <c r="G28" i="18" s="1"/>
  <c r="F24" i="18"/>
  <c r="F53" i="19"/>
  <c r="J52" i="19"/>
  <c r="K52" i="19" s="1"/>
  <c r="F51" i="19"/>
  <c r="F50" i="19"/>
  <c r="F49" i="19"/>
  <c r="E48" i="19"/>
  <c r="J48" i="19" s="1"/>
  <c r="F48" i="19" s="1"/>
  <c r="F47" i="19"/>
  <c r="F46" i="19"/>
  <c r="F45" i="19"/>
  <c r="J44" i="19"/>
  <c r="F44" i="19" s="1"/>
  <c r="E44" i="19"/>
  <c r="F42" i="19"/>
  <c r="J41" i="19"/>
  <c r="K41" i="19" s="1"/>
  <c r="F41" i="19"/>
  <c r="F40" i="19"/>
  <c r="J39" i="19"/>
  <c r="F39" i="19" s="1"/>
  <c r="F38" i="19"/>
  <c r="J37" i="19"/>
  <c r="G37" i="19"/>
  <c r="G41" i="19" s="1"/>
  <c r="F34" i="19"/>
  <c r="L33" i="19"/>
  <c r="M33" i="19" s="1"/>
  <c r="F33" i="19"/>
  <c r="F29" i="19"/>
  <c r="J28" i="19"/>
  <c r="K28" i="19" s="1"/>
  <c r="F28" i="19"/>
  <c r="F27" i="19"/>
  <c r="J26" i="19"/>
  <c r="K26" i="19" s="1"/>
  <c r="F26" i="19"/>
  <c r="G25" i="19"/>
  <c r="G27" i="19" s="1"/>
  <c r="F25" i="19"/>
  <c r="J24" i="19"/>
  <c r="G24" i="19"/>
  <c r="G28" i="19" s="1"/>
  <c r="F24" i="19"/>
  <c r="F53" i="20"/>
  <c r="J52" i="20"/>
  <c r="Q52" i="20" s="1"/>
  <c r="F52" i="20"/>
  <c r="F51" i="20"/>
  <c r="F50" i="20"/>
  <c r="F49" i="20"/>
  <c r="E48" i="20"/>
  <c r="J48" i="20" s="1"/>
  <c r="F47" i="20"/>
  <c r="F46" i="20"/>
  <c r="F45" i="20"/>
  <c r="E44" i="20"/>
  <c r="J44" i="20" s="1"/>
  <c r="F44" i="20" s="1"/>
  <c r="F42" i="20"/>
  <c r="J41" i="20"/>
  <c r="K41" i="20" s="1"/>
  <c r="F40" i="20"/>
  <c r="J39" i="20"/>
  <c r="F39" i="20" s="1"/>
  <c r="F38" i="20"/>
  <c r="J37" i="20"/>
  <c r="G37" i="20"/>
  <c r="G39" i="20" s="1"/>
  <c r="F34" i="20"/>
  <c r="L33" i="20"/>
  <c r="M33" i="20" s="1"/>
  <c r="F33" i="20"/>
  <c r="F29" i="20"/>
  <c r="J28" i="20"/>
  <c r="K28" i="20" s="1"/>
  <c r="F28" i="20"/>
  <c r="F27" i="20"/>
  <c r="K26" i="20"/>
  <c r="J26" i="20"/>
  <c r="F26" i="20"/>
  <c r="G25" i="20"/>
  <c r="G29" i="20" s="1"/>
  <c r="F25" i="20"/>
  <c r="J24" i="20"/>
  <c r="G24" i="20"/>
  <c r="G28" i="20" s="1"/>
  <c r="F24" i="20"/>
  <c r="F53" i="6"/>
  <c r="J52" i="6"/>
  <c r="K52" i="6" s="1"/>
  <c r="F51" i="6"/>
  <c r="F50" i="6"/>
  <c r="F49" i="6"/>
  <c r="E48" i="6"/>
  <c r="J48" i="6" s="1"/>
  <c r="F47" i="6"/>
  <c r="F46" i="6"/>
  <c r="F45" i="6"/>
  <c r="J44" i="6"/>
  <c r="Q44" i="6" s="1"/>
  <c r="E44" i="6"/>
  <c r="F42" i="6"/>
  <c r="J41" i="6"/>
  <c r="K41" i="6" s="1"/>
  <c r="F40" i="6"/>
  <c r="J39" i="6"/>
  <c r="F39" i="6" s="1"/>
  <c r="F38" i="6"/>
  <c r="J37" i="6"/>
  <c r="K37" i="6" s="1"/>
  <c r="G37" i="6"/>
  <c r="G41" i="6" s="1"/>
  <c r="F34" i="6"/>
  <c r="L33" i="6"/>
  <c r="M33" i="6" s="1"/>
  <c r="F33" i="6"/>
  <c r="F29" i="6"/>
  <c r="J28" i="6"/>
  <c r="K28" i="6" s="1"/>
  <c r="F28" i="6"/>
  <c r="F27" i="6"/>
  <c r="J26" i="6"/>
  <c r="K26" i="6" s="1"/>
  <c r="F26" i="6"/>
  <c r="G25" i="6"/>
  <c r="G27" i="6" s="1"/>
  <c r="F25" i="6"/>
  <c r="J24" i="6"/>
  <c r="G24" i="6"/>
  <c r="G28" i="6" s="1"/>
  <c r="F24" i="6"/>
  <c r="F53" i="53"/>
  <c r="J52" i="53"/>
  <c r="F52" i="53" s="1"/>
  <c r="F51" i="53"/>
  <c r="F50" i="53"/>
  <c r="F49" i="53"/>
  <c r="J48" i="53"/>
  <c r="F48" i="53" s="1"/>
  <c r="E48" i="53"/>
  <c r="F47" i="53"/>
  <c r="F46" i="53"/>
  <c r="F45" i="53"/>
  <c r="E44" i="53"/>
  <c r="J44" i="53" s="1"/>
  <c r="F42" i="53"/>
  <c r="J41" i="53"/>
  <c r="F41" i="53" s="1"/>
  <c r="G41" i="53"/>
  <c r="F40" i="53"/>
  <c r="J39" i="53"/>
  <c r="F38" i="53"/>
  <c r="J37" i="53"/>
  <c r="K37" i="53" s="1"/>
  <c r="G37" i="53"/>
  <c r="G39" i="53" s="1"/>
  <c r="F34" i="53"/>
  <c r="L33" i="53"/>
  <c r="M33" i="53" s="1"/>
  <c r="F33" i="53"/>
  <c r="F29" i="53"/>
  <c r="J28" i="53"/>
  <c r="K28" i="53" s="1"/>
  <c r="F28" i="53"/>
  <c r="F27" i="53"/>
  <c r="J26" i="53"/>
  <c r="K26" i="53" s="1"/>
  <c r="F26" i="53"/>
  <c r="G25" i="53"/>
  <c r="G29" i="53" s="1"/>
  <c r="F25" i="53"/>
  <c r="J24" i="53"/>
  <c r="G24" i="53"/>
  <c r="G28" i="53" s="1"/>
  <c r="F24" i="53"/>
  <c r="L24" i="53" l="1"/>
  <c r="Q52" i="16"/>
  <c r="Q52" i="11"/>
  <c r="Q52" i="32"/>
  <c r="G39" i="16"/>
  <c r="K44" i="10"/>
  <c r="F37" i="43"/>
  <c r="G39" i="43"/>
  <c r="K39" i="42"/>
  <c r="Q52" i="35"/>
  <c r="L24" i="34"/>
  <c r="G39" i="26"/>
  <c r="K39" i="30"/>
  <c r="F41" i="6"/>
  <c r="L24" i="46"/>
  <c r="N24" i="46" s="1"/>
  <c r="Q24" i="46" s="1"/>
  <c r="G39" i="30"/>
  <c r="Q48" i="20"/>
  <c r="F48" i="20"/>
  <c r="F44" i="18"/>
  <c r="K44" i="18"/>
  <c r="AA14" i="59" s="1"/>
  <c r="L24" i="16"/>
  <c r="K24" i="16"/>
  <c r="K24" i="12"/>
  <c r="D20" i="59" s="1"/>
  <c r="L24" i="12"/>
  <c r="N24" i="12" s="1"/>
  <c r="Q24" i="12" s="1"/>
  <c r="Q44" i="39"/>
  <c r="K44" i="39"/>
  <c r="K24" i="20"/>
  <c r="D12" i="59" s="1"/>
  <c r="L24" i="20"/>
  <c r="N24" i="20" s="1"/>
  <c r="O24" i="20" s="1"/>
  <c r="P12" i="59" s="1"/>
  <c r="G41" i="11"/>
  <c r="G39" i="11"/>
  <c r="K24" i="10"/>
  <c r="D22" i="59" s="1"/>
  <c r="L24" i="10"/>
  <c r="L24" i="15"/>
  <c r="K24" i="15"/>
  <c r="K41" i="15"/>
  <c r="F41" i="15"/>
  <c r="K39" i="8"/>
  <c r="F39" i="8"/>
  <c r="K39" i="53"/>
  <c r="U30" i="59" s="1"/>
  <c r="F39" i="53"/>
  <c r="K24" i="17"/>
  <c r="L24" i="17"/>
  <c r="M24" i="17" s="1"/>
  <c r="L24" i="6"/>
  <c r="K24" i="6"/>
  <c r="D11" i="59" s="1"/>
  <c r="F44" i="17"/>
  <c r="K44" i="17"/>
  <c r="F41" i="11"/>
  <c r="K41" i="11"/>
  <c r="G39" i="23"/>
  <c r="G41" i="23"/>
  <c r="Q44" i="47"/>
  <c r="K44" i="47"/>
  <c r="AA36" i="59" s="1"/>
  <c r="Q44" i="43"/>
  <c r="F44" i="43"/>
  <c r="Q44" i="41"/>
  <c r="K44" i="41"/>
  <c r="K24" i="21"/>
  <c r="L24" i="21"/>
  <c r="N24" i="21" s="1"/>
  <c r="K24" i="55"/>
  <c r="D28" i="59" s="1"/>
  <c r="L24" i="55"/>
  <c r="K24" i="49"/>
  <c r="L24" i="49"/>
  <c r="K24" i="47"/>
  <c r="D36" i="59" s="1"/>
  <c r="L24" i="47"/>
  <c r="K24" i="44"/>
  <c r="L24" i="44"/>
  <c r="N24" i="44" s="1"/>
  <c r="F37" i="32"/>
  <c r="F39" i="32"/>
  <c r="K24" i="31"/>
  <c r="L24" i="31"/>
  <c r="K24" i="19"/>
  <c r="D13" i="59" s="1"/>
  <c r="L24" i="19"/>
  <c r="N24" i="19" s="1"/>
  <c r="Q24" i="19" s="1"/>
  <c r="L24" i="11"/>
  <c r="K24" i="23"/>
  <c r="L24" i="23"/>
  <c r="L24" i="52"/>
  <c r="N24" i="52" s="1"/>
  <c r="G26" i="52"/>
  <c r="G27" i="52"/>
  <c r="K48" i="52"/>
  <c r="F52" i="52"/>
  <c r="G39" i="51"/>
  <c r="K24" i="50"/>
  <c r="L24" i="50"/>
  <c r="N24" i="50" s="1"/>
  <c r="Q24" i="50" s="1"/>
  <c r="K24" i="45"/>
  <c r="D38" i="59" s="1"/>
  <c r="L24" i="45"/>
  <c r="F52" i="43"/>
  <c r="K24" i="40"/>
  <c r="D43" i="59" s="1"/>
  <c r="L24" i="40"/>
  <c r="N24" i="40" s="1"/>
  <c r="O24" i="40" s="1"/>
  <c r="P43" i="59" s="1"/>
  <c r="K39" i="40"/>
  <c r="F41" i="39"/>
  <c r="G39" i="35"/>
  <c r="F37" i="34"/>
  <c r="G39" i="34"/>
  <c r="K24" i="32"/>
  <c r="G39" i="32"/>
  <c r="K44" i="31"/>
  <c r="AA52" i="59" s="1"/>
  <c r="G39" i="29"/>
  <c r="L24" i="26"/>
  <c r="K24" i="39"/>
  <c r="D44" i="59" s="1"/>
  <c r="L24" i="39"/>
  <c r="G27" i="27"/>
  <c r="G27" i="53"/>
  <c r="K24" i="18"/>
  <c r="L24" i="18"/>
  <c r="N24" i="18" s="1"/>
  <c r="Q24" i="18" s="1"/>
  <c r="K24" i="14"/>
  <c r="L24" i="14"/>
  <c r="N24" i="14" s="1"/>
  <c r="K24" i="13"/>
  <c r="D19" i="59" s="1"/>
  <c r="L24" i="13"/>
  <c r="K24" i="9"/>
  <c r="L24" i="9"/>
  <c r="N24" i="9" s="1"/>
  <c r="K24" i="8"/>
  <c r="D24" i="59" s="1"/>
  <c r="L24" i="8"/>
  <c r="K24" i="22"/>
  <c r="L24" i="22"/>
  <c r="K24" i="54"/>
  <c r="D29" i="59" s="1"/>
  <c r="L24" i="54"/>
  <c r="F48" i="52"/>
  <c r="K52" i="52"/>
  <c r="L24" i="51"/>
  <c r="K39" i="51"/>
  <c r="U32" i="59" s="1"/>
  <c r="K24" i="48"/>
  <c r="L24" i="48"/>
  <c r="K44" i="45"/>
  <c r="AA38" i="59" s="1"/>
  <c r="L24" i="43"/>
  <c r="Q52" i="43"/>
  <c r="K24" i="42"/>
  <c r="L24" i="42"/>
  <c r="L24" i="41"/>
  <c r="K39" i="39"/>
  <c r="K24" i="38"/>
  <c r="L24" i="38"/>
  <c r="N24" i="38" s="1"/>
  <c r="Q24" i="38" s="1"/>
  <c r="K24" i="37"/>
  <c r="D46" i="59" s="1"/>
  <c r="L24" i="37"/>
  <c r="N24" i="37" s="1"/>
  <c r="K24" i="36"/>
  <c r="L24" i="36"/>
  <c r="N24" i="36" s="1"/>
  <c r="Q24" i="36" s="1"/>
  <c r="K48" i="36"/>
  <c r="AC47" i="59" s="1"/>
  <c r="L24" i="35"/>
  <c r="K39" i="35"/>
  <c r="K41" i="35"/>
  <c r="W48" i="59" s="1"/>
  <c r="K24" i="34"/>
  <c r="D49" i="59" s="1"/>
  <c r="Q52" i="34"/>
  <c r="K24" i="33"/>
  <c r="L24" i="33"/>
  <c r="N24" i="33" s="1"/>
  <c r="Q24" i="33" s="1"/>
  <c r="G27" i="32"/>
  <c r="K24" i="30"/>
  <c r="Q52" i="30"/>
  <c r="L24" i="29"/>
  <c r="Q52" i="29"/>
  <c r="K24" i="28"/>
  <c r="L24" i="28"/>
  <c r="N24" i="28" s="1"/>
  <c r="L24" i="27"/>
  <c r="N24" i="27" s="1"/>
  <c r="K24" i="26"/>
  <c r="D57" i="59" s="1"/>
  <c r="K24" i="25"/>
  <c r="L24" i="25"/>
  <c r="F39" i="49"/>
  <c r="F37" i="6"/>
  <c r="L37" i="43"/>
  <c r="L57" i="43" s="1"/>
  <c r="M57" i="43" s="1"/>
  <c r="F37" i="30"/>
  <c r="F39" i="55"/>
  <c r="K41" i="16"/>
  <c r="W16" i="59" s="1"/>
  <c r="L37" i="19"/>
  <c r="K39" i="34"/>
  <c r="L37" i="16"/>
  <c r="Q37" i="16" s="1"/>
  <c r="F41" i="14"/>
  <c r="L37" i="52"/>
  <c r="F41" i="45"/>
  <c r="L37" i="32"/>
  <c r="L57" i="32" s="1"/>
  <c r="M57" i="32" s="1"/>
  <c r="F39" i="27"/>
  <c r="F41" i="41"/>
  <c r="K39" i="29"/>
  <c r="F41" i="28"/>
  <c r="K39" i="26"/>
  <c r="U57" i="59" s="1"/>
  <c r="F41" i="20"/>
  <c r="L37" i="18"/>
  <c r="F41" i="17"/>
  <c r="K39" i="15"/>
  <c r="U17" i="59" s="1"/>
  <c r="F41" i="12"/>
  <c r="F39" i="11"/>
  <c r="F41" i="9"/>
  <c r="F39" i="22"/>
  <c r="K37" i="52"/>
  <c r="F41" i="47"/>
  <c r="K39" i="41"/>
  <c r="L37" i="36"/>
  <c r="L57" i="36" s="1"/>
  <c r="M57" i="36" s="1"/>
  <c r="F37" i="35"/>
  <c r="K41" i="29"/>
  <c r="K41" i="26"/>
  <c r="W57" i="59" s="1"/>
  <c r="L37" i="34"/>
  <c r="L57" i="34" s="1"/>
  <c r="M57" i="34" s="1"/>
  <c r="L37" i="30"/>
  <c r="L57" i="30" s="1"/>
  <c r="M57" i="30" s="1"/>
  <c r="F41" i="25"/>
  <c r="F37" i="11"/>
  <c r="L37" i="20"/>
  <c r="L57" i="20" s="1"/>
  <c r="M57" i="20" s="1"/>
  <c r="L37" i="17"/>
  <c r="F37" i="16"/>
  <c r="K39" i="23"/>
  <c r="U25" i="59" s="1"/>
  <c r="F41" i="21"/>
  <c r="F39" i="52"/>
  <c r="F41" i="46"/>
  <c r="F41" i="43"/>
  <c r="F41" i="38"/>
  <c r="L37" i="35"/>
  <c r="Q37" i="35" s="1"/>
  <c r="K41" i="34"/>
  <c r="F41" i="33"/>
  <c r="K41" i="32"/>
  <c r="W51" i="59" s="1"/>
  <c r="F41" i="31"/>
  <c r="K41" i="30"/>
  <c r="F37" i="29"/>
  <c r="F41" i="37"/>
  <c r="F39" i="36"/>
  <c r="F41" i="18"/>
  <c r="L37" i="11"/>
  <c r="L57" i="11" s="1"/>
  <c r="M57" i="11" s="1"/>
  <c r="F41" i="23"/>
  <c r="K41" i="51"/>
  <c r="K39" i="48"/>
  <c r="K41" i="27"/>
  <c r="W56" i="59" s="1"/>
  <c r="F41" i="13"/>
  <c r="F41" i="10"/>
  <c r="L37" i="29"/>
  <c r="L57" i="29" s="1"/>
  <c r="M57" i="29" s="1"/>
  <c r="F37" i="25"/>
  <c r="L37" i="25"/>
  <c r="G39" i="25"/>
  <c r="F44" i="25"/>
  <c r="Q48" i="25"/>
  <c r="Q52" i="25"/>
  <c r="G28" i="25"/>
  <c r="G29" i="25"/>
  <c r="F48" i="25"/>
  <c r="F52" i="25"/>
  <c r="K39" i="25"/>
  <c r="K44" i="25"/>
  <c r="G26" i="25"/>
  <c r="Q44" i="26"/>
  <c r="K44" i="26"/>
  <c r="AA57" i="59" s="1"/>
  <c r="F44" i="26"/>
  <c r="N24" i="26"/>
  <c r="M24" i="26"/>
  <c r="F37" i="26"/>
  <c r="L37" i="26"/>
  <c r="Q48" i="26"/>
  <c r="Q52" i="26"/>
  <c r="G28" i="26"/>
  <c r="G29" i="26"/>
  <c r="F48" i="26"/>
  <c r="F52" i="26"/>
  <c r="G26" i="26"/>
  <c r="Q44" i="27"/>
  <c r="K44" i="27"/>
  <c r="AA56" i="59" s="1"/>
  <c r="F44" i="27"/>
  <c r="L37" i="27"/>
  <c r="Q48" i="27"/>
  <c r="Q52" i="27"/>
  <c r="F37" i="27"/>
  <c r="G28" i="27"/>
  <c r="F48" i="27"/>
  <c r="F52" i="27"/>
  <c r="G26" i="27"/>
  <c r="Q24" i="28"/>
  <c r="O24" i="28"/>
  <c r="P55" i="59" s="1"/>
  <c r="F37" i="28"/>
  <c r="L37" i="28"/>
  <c r="G39" i="28"/>
  <c r="F44" i="28"/>
  <c r="Q48" i="28"/>
  <c r="Q52" i="28"/>
  <c r="G28" i="28"/>
  <c r="G29" i="28"/>
  <c r="F48" i="28"/>
  <c r="F52" i="28"/>
  <c r="M24" i="28"/>
  <c r="K39" i="28"/>
  <c r="U55" i="59" s="1"/>
  <c r="K44" i="28"/>
  <c r="G26" i="28"/>
  <c r="Q44" i="29"/>
  <c r="K44" i="29"/>
  <c r="AA54" i="59" s="1"/>
  <c r="F44" i="29"/>
  <c r="K48" i="29"/>
  <c r="AC54" i="59" s="1"/>
  <c r="F48" i="29"/>
  <c r="Q48" i="29"/>
  <c r="G28" i="29"/>
  <c r="G29" i="29"/>
  <c r="M37" i="29"/>
  <c r="S57" i="29" s="1"/>
  <c r="F52" i="29"/>
  <c r="N37" i="29"/>
  <c r="G26" i="29"/>
  <c r="Q44" i="30"/>
  <c r="K44" i="30"/>
  <c r="AA53" i="59" s="1"/>
  <c r="F44" i="30"/>
  <c r="K48" i="30"/>
  <c r="AC53" i="59" s="1"/>
  <c r="F48" i="30"/>
  <c r="Q48" i="30"/>
  <c r="Q37" i="30"/>
  <c r="G28" i="30"/>
  <c r="G29" i="30"/>
  <c r="M37" i="30"/>
  <c r="S57" i="30" s="1"/>
  <c r="F52" i="30"/>
  <c r="M60" i="30"/>
  <c r="N37" i="30"/>
  <c r="G26" i="30"/>
  <c r="F37" i="31"/>
  <c r="L37" i="31"/>
  <c r="G39" i="31"/>
  <c r="F44" i="31"/>
  <c r="Q48" i="31"/>
  <c r="Q52" i="31"/>
  <c r="G28" i="31"/>
  <c r="G29" i="31"/>
  <c r="F48" i="31"/>
  <c r="F52" i="31"/>
  <c r="K39" i="31"/>
  <c r="G26" i="31"/>
  <c r="N24" i="32"/>
  <c r="M24" i="32"/>
  <c r="Q44" i="32"/>
  <c r="K44" i="32"/>
  <c r="F44" i="32"/>
  <c r="K48" i="32"/>
  <c r="AC51" i="59" s="1"/>
  <c r="Q48" i="32"/>
  <c r="F48" i="32"/>
  <c r="G28" i="32"/>
  <c r="M37" i="32"/>
  <c r="S57" i="32" s="1"/>
  <c r="F52" i="32"/>
  <c r="N37" i="32"/>
  <c r="G26" i="32"/>
  <c r="F37" i="33"/>
  <c r="L37" i="33"/>
  <c r="G39" i="33"/>
  <c r="F44" i="33"/>
  <c r="Q48" i="33"/>
  <c r="Q52" i="33"/>
  <c r="G29" i="33"/>
  <c r="F48" i="33"/>
  <c r="F52" i="33"/>
  <c r="K39" i="33"/>
  <c r="K44" i="33"/>
  <c r="AA50" i="59" s="1"/>
  <c r="G26" i="33"/>
  <c r="Q44" i="34"/>
  <c r="K44" i="34"/>
  <c r="AA49" i="59" s="1"/>
  <c r="F44" i="34"/>
  <c r="K48" i="34"/>
  <c r="AC49" i="59" s="1"/>
  <c r="F48" i="34"/>
  <c r="Q48" i="34"/>
  <c r="G28" i="34"/>
  <c r="G29" i="34"/>
  <c r="F52" i="34"/>
  <c r="G26" i="34"/>
  <c r="Q44" i="35"/>
  <c r="K44" i="35"/>
  <c r="AA48" i="59" s="1"/>
  <c r="F44" i="35"/>
  <c r="K48" i="35"/>
  <c r="AC48" i="59" s="1"/>
  <c r="F48" i="35"/>
  <c r="Q48" i="35"/>
  <c r="G28" i="35"/>
  <c r="G29" i="35"/>
  <c r="M37" i="35"/>
  <c r="S57" i="35" s="1"/>
  <c r="F52" i="35"/>
  <c r="M60" i="35"/>
  <c r="N37" i="35"/>
  <c r="L57" i="35"/>
  <c r="M57" i="35" s="1"/>
  <c r="G26" i="35"/>
  <c r="Q44" i="36"/>
  <c r="K44" i="36"/>
  <c r="AA47" i="59" s="1"/>
  <c r="F44" i="36"/>
  <c r="F37" i="36"/>
  <c r="G39" i="36"/>
  <c r="K41" i="36"/>
  <c r="Q48" i="36"/>
  <c r="Q52" i="36"/>
  <c r="G28" i="36"/>
  <c r="G29" i="36"/>
  <c r="F52" i="36"/>
  <c r="M24" i="36"/>
  <c r="G26" i="36"/>
  <c r="Q24" i="37"/>
  <c r="O24" i="37"/>
  <c r="F37" i="37"/>
  <c r="L37" i="37"/>
  <c r="G39" i="37"/>
  <c r="F44" i="37"/>
  <c r="Q48" i="37"/>
  <c r="Q52" i="37"/>
  <c r="G28" i="37"/>
  <c r="G29" i="37"/>
  <c r="F48" i="37"/>
  <c r="F52" i="37"/>
  <c r="M24" i="37"/>
  <c r="K39" i="37"/>
  <c r="K44" i="37"/>
  <c r="G26" i="37"/>
  <c r="F37" i="38"/>
  <c r="L37" i="38"/>
  <c r="G39" i="38"/>
  <c r="F44" i="38"/>
  <c r="Q48" i="38"/>
  <c r="Q52" i="38"/>
  <c r="G28" i="38"/>
  <c r="G29" i="38"/>
  <c r="F48" i="38"/>
  <c r="F52" i="38"/>
  <c r="K39" i="38"/>
  <c r="U45" i="59" s="1"/>
  <c r="K44" i="38"/>
  <c r="AA45" i="59" s="1"/>
  <c r="G26" i="38"/>
  <c r="F37" i="39"/>
  <c r="L37" i="39"/>
  <c r="G39" i="39"/>
  <c r="F44" i="39"/>
  <c r="Q48" i="39"/>
  <c r="Q52" i="39"/>
  <c r="G28" i="39"/>
  <c r="G29" i="39"/>
  <c r="F48" i="39"/>
  <c r="F52" i="39"/>
  <c r="G26" i="39"/>
  <c r="Q44" i="40"/>
  <c r="K44" i="40"/>
  <c r="F44" i="40"/>
  <c r="F37" i="40"/>
  <c r="L37" i="40"/>
  <c r="G39" i="40"/>
  <c r="K41" i="40"/>
  <c r="W43" i="59" s="1"/>
  <c r="Q48" i="40"/>
  <c r="Q52" i="40"/>
  <c r="G28" i="40"/>
  <c r="G29" i="40"/>
  <c r="F48" i="40"/>
  <c r="F52" i="40"/>
  <c r="G26" i="40"/>
  <c r="F37" i="41"/>
  <c r="L37" i="41"/>
  <c r="G39" i="41"/>
  <c r="F44" i="41"/>
  <c r="Q48" i="41"/>
  <c r="Q52" i="41"/>
  <c r="G28" i="41"/>
  <c r="G29" i="41"/>
  <c r="F48" i="41"/>
  <c r="F52" i="41"/>
  <c r="G26" i="41"/>
  <c r="Q44" i="42"/>
  <c r="K44" i="42"/>
  <c r="AA41" i="59" s="1"/>
  <c r="F44" i="42"/>
  <c r="F37" i="42"/>
  <c r="L37" i="42"/>
  <c r="G39" i="42"/>
  <c r="K41" i="42"/>
  <c r="W41" i="59" s="1"/>
  <c r="Q48" i="42"/>
  <c r="Q52" i="42"/>
  <c r="G28" i="42"/>
  <c r="G29" i="42"/>
  <c r="F48" i="42"/>
  <c r="F52" i="42"/>
  <c r="G26" i="42"/>
  <c r="K48" i="43"/>
  <c r="F48" i="43"/>
  <c r="Q48" i="43"/>
  <c r="Q37" i="43"/>
  <c r="G29" i="43"/>
  <c r="M37" i="43"/>
  <c r="S57" i="43" s="1"/>
  <c r="M60" i="43"/>
  <c r="N37" i="43"/>
  <c r="K39" i="43"/>
  <c r="U40" i="59" s="1"/>
  <c r="K44" i="43"/>
  <c r="G26" i="43"/>
  <c r="Q24" i="44"/>
  <c r="O24" i="44"/>
  <c r="P39" i="59" s="1"/>
  <c r="Q44" i="44"/>
  <c r="K44" i="44"/>
  <c r="F44" i="44"/>
  <c r="F37" i="44"/>
  <c r="L37" i="44"/>
  <c r="G39" i="44"/>
  <c r="K41" i="44"/>
  <c r="W39" i="59" s="1"/>
  <c r="Q48" i="44"/>
  <c r="Q52" i="44"/>
  <c r="G28" i="44"/>
  <c r="G29" i="44"/>
  <c r="F48" i="44"/>
  <c r="F52" i="44"/>
  <c r="M24" i="44"/>
  <c r="K39" i="44"/>
  <c r="U39" i="59" s="1"/>
  <c r="G26" i="44"/>
  <c r="F37" i="45"/>
  <c r="L37" i="45"/>
  <c r="G39" i="45"/>
  <c r="F44" i="45"/>
  <c r="Q48" i="45"/>
  <c r="Q52" i="45"/>
  <c r="G28" i="45"/>
  <c r="G29" i="45"/>
  <c r="F48" i="45"/>
  <c r="F52" i="45"/>
  <c r="K39" i="45"/>
  <c r="U38" i="59" s="1"/>
  <c r="G26" i="45"/>
  <c r="F37" i="46"/>
  <c r="L37" i="46"/>
  <c r="G39" i="46"/>
  <c r="F44" i="46"/>
  <c r="Q48" i="46"/>
  <c r="Q52" i="46"/>
  <c r="G28" i="46"/>
  <c r="G29" i="46"/>
  <c r="F48" i="46"/>
  <c r="F52" i="46"/>
  <c r="K39" i="46"/>
  <c r="K44" i="46"/>
  <c r="G26" i="46"/>
  <c r="F37" i="47"/>
  <c r="L37" i="47"/>
  <c r="G39" i="47"/>
  <c r="F44" i="47"/>
  <c r="Q48" i="47"/>
  <c r="Q52" i="47"/>
  <c r="G28" i="47"/>
  <c r="G29" i="47"/>
  <c r="F48" i="47"/>
  <c r="F52" i="47"/>
  <c r="K39" i="47"/>
  <c r="U37" i="59" s="1"/>
  <c r="G26" i="47"/>
  <c r="Q44" i="48"/>
  <c r="K44" i="48"/>
  <c r="AA35" i="59" s="1"/>
  <c r="F44" i="48"/>
  <c r="F37" i="48"/>
  <c r="L37" i="48"/>
  <c r="G39" i="48"/>
  <c r="K41" i="48"/>
  <c r="Q48" i="48"/>
  <c r="Q52" i="48"/>
  <c r="G28" i="48"/>
  <c r="G29" i="48"/>
  <c r="F48" i="48"/>
  <c r="F52" i="48"/>
  <c r="G26" i="48"/>
  <c r="Q44" i="49"/>
  <c r="K44" i="49"/>
  <c r="F44" i="49"/>
  <c r="F37" i="49"/>
  <c r="L37" i="49"/>
  <c r="G39" i="49"/>
  <c r="K41" i="49"/>
  <c r="W34" i="59" s="1"/>
  <c r="Q48" i="49"/>
  <c r="Q52" i="49"/>
  <c r="G28" i="49"/>
  <c r="G29" i="49"/>
  <c r="F48" i="49"/>
  <c r="F52" i="49"/>
  <c r="G26" i="49"/>
  <c r="Q44" i="50"/>
  <c r="K44" i="50"/>
  <c r="AA33" i="59" s="1"/>
  <c r="F44" i="50"/>
  <c r="F37" i="50"/>
  <c r="L37" i="50"/>
  <c r="G39" i="50"/>
  <c r="K41" i="50"/>
  <c r="Q48" i="50"/>
  <c r="Q52" i="50"/>
  <c r="G28" i="50"/>
  <c r="G29" i="50"/>
  <c r="F48" i="50"/>
  <c r="F52" i="50"/>
  <c r="K39" i="50"/>
  <c r="U33" i="59" s="1"/>
  <c r="G26" i="50"/>
  <c r="Q44" i="51"/>
  <c r="K44" i="51"/>
  <c r="AA32" i="59" s="1"/>
  <c r="F44" i="51"/>
  <c r="F37" i="51"/>
  <c r="L37" i="51"/>
  <c r="Q48" i="51"/>
  <c r="Q52" i="51"/>
  <c r="G28" i="51"/>
  <c r="G29" i="51"/>
  <c r="F48" i="51"/>
  <c r="F52" i="51"/>
  <c r="G26" i="51"/>
  <c r="L57" i="52"/>
  <c r="M57" i="52" s="1"/>
  <c r="N37" i="52"/>
  <c r="M60" i="52"/>
  <c r="M37" i="52"/>
  <c r="S57" i="52" s="1"/>
  <c r="Q37" i="52"/>
  <c r="Q44" i="52"/>
  <c r="K44" i="52"/>
  <c r="AA31" i="59" s="1"/>
  <c r="F44" i="52"/>
  <c r="K24" i="52"/>
  <c r="F37" i="52"/>
  <c r="G39" i="52"/>
  <c r="K41" i="52"/>
  <c r="Q44" i="54"/>
  <c r="K44" i="54"/>
  <c r="F44" i="54"/>
  <c r="F37" i="54"/>
  <c r="L37" i="54"/>
  <c r="G39" i="54"/>
  <c r="K41" i="54"/>
  <c r="W29" i="59" s="1"/>
  <c r="Q48" i="54"/>
  <c r="Q52" i="54"/>
  <c r="G28" i="54"/>
  <c r="G29" i="54"/>
  <c r="F48" i="54"/>
  <c r="F52" i="54"/>
  <c r="G26" i="54"/>
  <c r="Q44" i="55"/>
  <c r="K44" i="55"/>
  <c r="AA28" i="59" s="1"/>
  <c r="F44" i="55"/>
  <c r="F37" i="55"/>
  <c r="L37" i="55"/>
  <c r="G39" i="55"/>
  <c r="K41" i="55"/>
  <c r="Q48" i="55"/>
  <c r="Q52" i="55"/>
  <c r="G28" i="55"/>
  <c r="G29" i="55"/>
  <c r="F48" i="55"/>
  <c r="F52" i="55"/>
  <c r="G26" i="55"/>
  <c r="Q24" i="21"/>
  <c r="O24" i="21"/>
  <c r="P27" i="59" s="1"/>
  <c r="F37" i="21"/>
  <c r="L37" i="21"/>
  <c r="G39" i="21"/>
  <c r="F44" i="21"/>
  <c r="Q48" i="21"/>
  <c r="Q52" i="21"/>
  <c r="G28" i="21"/>
  <c r="G29" i="21"/>
  <c r="F48" i="21"/>
  <c r="F52" i="21"/>
  <c r="M24" i="21"/>
  <c r="K39" i="21"/>
  <c r="U27" i="59" s="1"/>
  <c r="K44" i="21"/>
  <c r="AA27" i="59" s="1"/>
  <c r="G26" i="21"/>
  <c r="Q44" i="22"/>
  <c r="K44" i="22"/>
  <c r="AA26" i="59" s="1"/>
  <c r="F44" i="22"/>
  <c r="F37" i="22"/>
  <c r="L37" i="22"/>
  <c r="G39" i="22"/>
  <c r="K41" i="22"/>
  <c r="Q48" i="22"/>
  <c r="Q52" i="22"/>
  <c r="G28" i="22"/>
  <c r="G29" i="22"/>
  <c r="F48" i="22"/>
  <c r="F52" i="22"/>
  <c r="G26" i="22"/>
  <c r="F37" i="23"/>
  <c r="L37" i="23"/>
  <c r="F44" i="23"/>
  <c r="Q48" i="23"/>
  <c r="Q52" i="23"/>
  <c r="G28" i="23"/>
  <c r="G29" i="23"/>
  <c r="F48" i="23"/>
  <c r="F52" i="23"/>
  <c r="G26" i="23"/>
  <c r="Q44" i="8"/>
  <c r="K44" i="8"/>
  <c r="AA24" i="59" s="1"/>
  <c r="F44" i="8"/>
  <c r="G26" i="8"/>
  <c r="F37" i="8"/>
  <c r="L37" i="8"/>
  <c r="G39" i="8"/>
  <c r="K41" i="8"/>
  <c r="W24" i="59" s="1"/>
  <c r="Q48" i="8"/>
  <c r="Q52" i="8"/>
  <c r="G28" i="8"/>
  <c r="G29" i="8"/>
  <c r="F48" i="8"/>
  <c r="F52" i="8"/>
  <c r="Q24" i="9"/>
  <c r="O24" i="9"/>
  <c r="P23" i="59" s="1"/>
  <c r="F37" i="9"/>
  <c r="L37" i="9"/>
  <c r="G39" i="9"/>
  <c r="F44" i="9"/>
  <c r="Q48" i="9"/>
  <c r="Q52" i="9"/>
  <c r="G28" i="9"/>
  <c r="G29" i="9"/>
  <c r="F48" i="9"/>
  <c r="F52" i="9"/>
  <c r="M24" i="9"/>
  <c r="K39" i="9"/>
  <c r="K44" i="9"/>
  <c r="G26" i="9"/>
  <c r="F37" i="10"/>
  <c r="L37" i="10"/>
  <c r="G39" i="10"/>
  <c r="F44" i="10"/>
  <c r="Q48" i="10"/>
  <c r="Q52" i="10"/>
  <c r="G28" i="10"/>
  <c r="G29" i="10"/>
  <c r="F48" i="10"/>
  <c r="F52" i="10"/>
  <c r="K39" i="10"/>
  <c r="G26" i="10"/>
  <c r="Q44" i="11"/>
  <c r="K44" i="11"/>
  <c r="AA21" i="59" s="1"/>
  <c r="F44" i="11"/>
  <c r="K48" i="11"/>
  <c r="AC21" i="59" s="1"/>
  <c r="Q48" i="11"/>
  <c r="F48" i="11"/>
  <c r="N24" i="11"/>
  <c r="M24" i="11"/>
  <c r="G28" i="11"/>
  <c r="G29" i="11"/>
  <c r="F52" i="11"/>
  <c r="M60" i="11"/>
  <c r="Q37" i="11"/>
  <c r="G26" i="11"/>
  <c r="F37" i="12"/>
  <c r="L37" i="12"/>
  <c r="G39" i="12"/>
  <c r="F44" i="12"/>
  <c r="Q48" i="12"/>
  <c r="Q52" i="12"/>
  <c r="G28" i="12"/>
  <c r="G29" i="12"/>
  <c r="F48" i="12"/>
  <c r="F52" i="12"/>
  <c r="K39" i="12"/>
  <c r="U20" i="59" s="1"/>
  <c r="K44" i="12"/>
  <c r="G26" i="12"/>
  <c r="F37" i="13"/>
  <c r="L37" i="13"/>
  <c r="G39" i="13"/>
  <c r="F44" i="13"/>
  <c r="Q48" i="13"/>
  <c r="Q52" i="13"/>
  <c r="G28" i="13"/>
  <c r="G29" i="13"/>
  <c r="F48" i="13"/>
  <c r="F52" i="13"/>
  <c r="K39" i="13"/>
  <c r="K44" i="13"/>
  <c r="AA19" i="59" s="1"/>
  <c r="G26" i="13"/>
  <c r="Q24" i="14"/>
  <c r="O24" i="14"/>
  <c r="P18" i="59" s="1"/>
  <c r="F37" i="14"/>
  <c r="L37" i="14"/>
  <c r="G39" i="14"/>
  <c r="F44" i="14"/>
  <c r="Q48" i="14"/>
  <c r="Q52" i="14"/>
  <c r="G28" i="14"/>
  <c r="G29" i="14"/>
  <c r="F48" i="14"/>
  <c r="F52" i="14"/>
  <c r="M24" i="14"/>
  <c r="K39" i="14"/>
  <c r="K44" i="14"/>
  <c r="AA18" i="59" s="1"/>
  <c r="G26" i="14"/>
  <c r="F37" i="15"/>
  <c r="L37" i="15"/>
  <c r="G39" i="15"/>
  <c r="F44" i="15"/>
  <c r="Q48" i="15"/>
  <c r="Q52" i="15"/>
  <c r="G28" i="15"/>
  <c r="G29" i="15"/>
  <c r="F48" i="15"/>
  <c r="F52" i="15"/>
  <c r="G26" i="15"/>
  <c r="K48" i="16"/>
  <c r="AC16" i="59" s="1"/>
  <c r="F48" i="16"/>
  <c r="Q48" i="16"/>
  <c r="M37" i="16"/>
  <c r="S57" i="16" s="1"/>
  <c r="F52" i="16"/>
  <c r="G29" i="16"/>
  <c r="K39" i="16"/>
  <c r="U16" i="59" s="1"/>
  <c r="K44" i="16"/>
  <c r="AA16" i="59" s="1"/>
  <c r="G26" i="16"/>
  <c r="L57" i="17"/>
  <c r="M57" i="17" s="1"/>
  <c r="N37" i="17"/>
  <c r="M60" i="17"/>
  <c r="M37" i="17"/>
  <c r="S57" i="17" s="1"/>
  <c r="Q37" i="17"/>
  <c r="K39" i="17"/>
  <c r="U15" i="59" s="1"/>
  <c r="N24" i="17"/>
  <c r="G26" i="17"/>
  <c r="G27" i="17"/>
  <c r="K37" i="17"/>
  <c r="S15" i="59" s="1"/>
  <c r="Q44" i="17"/>
  <c r="K52" i="17"/>
  <c r="F37" i="17"/>
  <c r="G39" i="17"/>
  <c r="Q48" i="17"/>
  <c r="Q52" i="17"/>
  <c r="F48" i="17"/>
  <c r="L57" i="18"/>
  <c r="M57" i="18" s="1"/>
  <c r="M60" i="18"/>
  <c r="M37" i="18"/>
  <c r="S57" i="18" s="1"/>
  <c r="Q37" i="18"/>
  <c r="N37" i="18"/>
  <c r="G26" i="18"/>
  <c r="K37" i="18"/>
  <c r="F39" i="18"/>
  <c r="Q44" i="18"/>
  <c r="K48" i="18"/>
  <c r="F37" i="18"/>
  <c r="G39" i="18"/>
  <c r="Q48" i="18"/>
  <c r="Q52" i="18"/>
  <c r="G29" i="18"/>
  <c r="F52" i="18"/>
  <c r="M37" i="19"/>
  <c r="S57" i="19" s="1"/>
  <c r="L57" i="19"/>
  <c r="M57" i="19" s="1"/>
  <c r="N37" i="19"/>
  <c r="M60" i="19"/>
  <c r="Q37" i="19"/>
  <c r="K39" i="19"/>
  <c r="U13" i="59" s="1"/>
  <c r="K44" i="19"/>
  <c r="G26" i="19"/>
  <c r="K37" i="19"/>
  <c r="Q44" i="19"/>
  <c r="K48" i="19"/>
  <c r="F37" i="19"/>
  <c r="G39" i="19"/>
  <c r="Q48" i="19"/>
  <c r="Q52" i="19"/>
  <c r="F52" i="19"/>
  <c r="G29" i="19"/>
  <c r="K39" i="20"/>
  <c r="U12" i="59" s="1"/>
  <c r="G41" i="20"/>
  <c r="K44" i="20"/>
  <c r="AA12" i="59" s="1"/>
  <c r="G26" i="20"/>
  <c r="G27" i="20"/>
  <c r="K37" i="20"/>
  <c r="Q44" i="20"/>
  <c r="K48" i="20"/>
  <c r="AC12" i="59" s="1"/>
  <c r="K52" i="20"/>
  <c r="AE12" i="59" s="1"/>
  <c r="F37" i="20"/>
  <c r="K48" i="6"/>
  <c r="AC11" i="59" s="1"/>
  <c r="F48" i="6"/>
  <c r="Q48" i="6"/>
  <c r="L37" i="6"/>
  <c r="G39" i="6"/>
  <c r="F44" i="6"/>
  <c r="Q52" i="6"/>
  <c r="F52" i="6"/>
  <c r="G29" i="6"/>
  <c r="K39" i="6"/>
  <c r="U11" i="59" s="1"/>
  <c r="K44" i="6"/>
  <c r="G26" i="6"/>
  <c r="N24" i="53"/>
  <c r="M24" i="53"/>
  <c r="K44" i="53"/>
  <c r="AA30" i="59" s="1"/>
  <c r="F44" i="53"/>
  <c r="Q44" i="53"/>
  <c r="K48" i="53"/>
  <c r="AC30" i="59" s="1"/>
  <c r="K52" i="53"/>
  <c r="AE30" i="59" s="1"/>
  <c r="G26" i="53"/>
  <c r="F37" i="53"/>
  <c r="L37" i="53"/>
  <c r="K41" i="53"/>
  <c r="Q48" i="53"/>
  <c r="Q52" i="53"/>
  <c r="K24" i="53"/>
  <c r="D30" i="59" s="1"/>
  <c r="AE11" i="59"/>
  <c r="AE13" i="59"/>
  <c r="AE14" i="59"/>
  <c r="AE15" i="59"/>
  <c r="AE16" i="59"/>
  <c r="AE17" i="59"/>
  <c r="AE18" i="59"/>
  <c r="AE19" i="59"/>
  <c r="AE20" i="59"/>
  <c r="AE21" i="59"/>
  <c r="AE22" i="59"/>
  <c r="AE23" i="59"/>
  <c r="AE24" i="59"/>
  <c r="AE25" i="59"/>
  <c r="AE26" i="59"/>
  <c r="AE27" i="59"/>
  <c r="AE28" i="59"/>
  <c r="AE29" i="59"/>
  <c r="AE31" i="59"/>
  <c r="AE32" i="59"/>
  <c r="AE33" i="59"/>
  <c r="AE34" i="59"/>
  <c r="AE35" i="59"/>
  <c r="AE36" i="59"/>
  <c r="AE37" i="59"/>
  <c r="AE38" i="59"/>
  <c r="AE39" i="59"/>
  <c r="AE40" i="59"/>
  <c r="AE41" i="59"/>
  <c r="AE42" i="59"/>
  <c r="AE43" i="59"/>
  <c r="AE44" i="59"/>
  <c r="AE45" i="59"/>
  <c r="AE46" i="59"/>
  <c r="AE47" i="59"/>
  <c r="AE48" i="59"/>
  <c r="AE49" i="59"/>
  <c r="AE50" i="59"/>
  <c r="AE51" i="59"/>
  <c r="AE52" i="59"/>
  <c r="AE53" i="59"/>
  <c r="AE54" i="59"/>
  <c r="AE55" i="59"/>
  <c r="AE56" i="59"/>
  <c r="AE57" i="59"/>
  <c r="AE58" i="59"/>
  <c r="AC13" i="59"/>
  <c r="AC14" i="59"/>
  <c r="AC15" i="59"/>
  <c r="AC17" i="59"/>
  <c r="AC18" i="59"/>
  <c r="AC19" i="59"/>
  <c r="AC20" i="59"/>
  <c r="AC22" i="59"/>
  <c r="AC23" i="59"/>
  <c r="AC24" i="59"/>
  <c r="AC25" i="59"/>
  <c r="AC26" i="59"/>
  <c r="AC27" i="59"/>
  <c r="AC28" i="59"/>
  <c r="AC29" i="59"/>
  <c r="AC31" i="59"/>
  <c r="AC32" i="59"/>
  <c r="AC33" i="59"/>
  <c r="AC34" i="59"/>
  <c r="AC35" i="59"/>
  <c r="AC36" i="59"/>
  <c r="AC37" i="59"/>
  <c r="AC38" i="59"/>
  <c r="AC39" i="59"/>
  <c r="AC40" i="59"/>
  <c r="AC41" i="59"/>
  <c r="AC42" i="59"/>
  <c r="AC43" i="59"/>
  <c r="AC44" i="59"/>
  <c r="AC45" i="59"/>
  <c r="AC46" i="59"/>
  <c r="AC50" i="59"/>
  <c r="AC52" i="59"/>
  <c r="AC55" i="59"/>
  <c r="AC56" i="59"/>
  <c r="AC57" i="59"/>
  <c r="AC58" i="59"/>
  <c r="AA11" i="59"/>
  <c r="AA13" i="59"/>
  <c r="AA15" i="59"/>
  <c r="AA17" i="59"/>
  <c r="AA20" i="59"/>
  <c r="AA22" i="59"/>
  <c r="AA23" i="59"/>
  <c r="AA25" i="59"/>
  <c r="AA29" i="59"/>
  <c r="AA34" i="59"/>
  <c r="AA39" i="59"/>
  <c r="AA40" i="59"/>
  <c r="AA42" i="59"/>
  <c r="AA43" i="59"/>
  <c r="AA44" i="59"/>
  <c r="AA46" i="59"/>
  <c r="AA51" i="59"/>
  <c r="AA55" i="59"/>
  <c r="AA58" i="59"/>
  <c r="Y14" i="59"/>
  <c r="Y15" i="59"/>
  <c r="Y31" i="59"/>
  <c r="Y40" i="59"/>
  <c r="W11" i="59"/>
  <c r="W12" i="59"/>
  <c r="W13" i="59"/>
  <c r="W14" i="59"/>
  <c r="W15" i="59"/>
  <c r="W17" i="59"/>
  <c r="W18" i="59"/>
  <c r="W19" i="59"/>
  <c r="W20" i="59"/>
  <c r="W21" i="59"/>
  <c r="W22" i="59"/>
  <c r="W23" i="59"/>
  <c r="W25" i="59"/>
  <c r="W26" i="59"/>
  <c r="W27" i="59"/>
  <c r="W28" i="59"/>
  <c r="W30" i="59"/>
  <c r="W31" i="59"/>
  <c r="W32" i="59"/>
  <c r="W33" i="59"/>
  <c r="W35" i="59"/>
  <c r="W36" i="59"/>
  <c r="W37" i="59"/>
  <c r="W38" i="59"/>
  <c r="W40" i="59"/>
  <c r="W42" i="59"/>
  <c r="W44" i="59"/>
  <c r="W45" i="59"/>
  <c r="W46" i="59"/>
  <c r="W47" i="59"/>
  <c r="W49" i="59"/>
  <c r="W50" i="59"/>
  <c r="W52" i="59"/>
  <c r="W53" i="59"/>
  <c r="W54" i="59"/>
  <c r="W55" i="59"/>
  <c r="W58" i="59"/>
  <c r="U14" i="59"/>
  <c r="U18" i="59"/>
  <c r="U19" i="59"/>
  <c r="U21" i="59"/>
  <c r="U22" i="59"/>
  <c r="U23" i="59"/>
  <c r="U24" i="59"/>
  <c r="U26" i="59"/>
  <c r="U28" i="59"/>
  <c r="U29" i="59"/>
  <c r="U31" i="59"/>
  <c r="U34" i="59"/>
  <c r="U35" i="59"/>
  <c r="U41" i="59"/>
  <c r="U42" i="59"/>
  <c r="U43" i="59"/>
  <c r="U44" i="59"/>
  <c r="U46" i="59"/>
  <c r="U47" i="59"/>
  <c r="U48" i="59"/>
  <c r="U49" i="59"/>
  <c r="U50" i="59"/>
  <c r="U51" i="59"/>
  <c r="U52" i="59"/>
  <c r="U53" i="59"/>
  <c r="U54" i="59"/>
  <c r="U56" i="59"/>
  <c r="U58" i="59"/>
  <c r="S11" i="59"/>
  <c r="S12" i="59"/>
  <c r="S13" i="59"/>
  <c r="S14" i="59"/>
  <c r="S16" i="59"/>
  <c r="S17" i="59"/>
  <c r="S18" i="59"/>
  <c r="S19" i="59"/>
  <c r="S20" i="59"/>
  <c r="S21" i="59"/>
  <c r="S22" i="59"/>
  <c r="S23" i="59"/>
  <c r="S24" i="59"/>
  <c r="S25" i="59"/>
  <c r="S26" i="59"/>
  <c r="S27" i="59"/>
  <c r="S28" i="59"/>
  <c r="S29" i="59"/>
  <c r="S30" i="59"/>
  <c r="S31" i="59"/>
  <c r="S32" i="59"/>
  <c r="S33" i="59"/>
  <c r="S34" i="59"/>
  <c r="S35" i="59"/>
  <c r="S36" i="59"/>
  <c r="S37" i="59"/>
  <c r="S38" i="59"/>
  <c r="S39" i="59"/>
  <c r="S40" i="59"/>
  <c r="S41" i="59"/>
  <c r="S42" i="59"/>
  <c r="S43" i="59"/>
  <c r="S44" i="59"/>
  <c r="S45" i="59"/>
  <c r="S46" i="59"/>
  <c r="S47" i="59"/>
  <c r="S48" i="59"/>
  <c r="S49" i="59"/>
  <c r="S50" i="59"/>
  <c r="S51" i="59"/>
  <c r="S52" i="59"/>
  <c r="S53" i="59"/>
  <c r="S54" i="59"/>
  <c r="S55" i="59"/>
  <c r="S56" i="59"/>
  <c r="S57" i="59"/>
  <c r="S58" i="59"/>
  <c r="P46" i="59"/>
  <c r="N11" i="59"/>
  <c r="N12" i="59"/>
  <c r="N13" i="59"/>
  <c r="N14" i="59"/>
  <c r="N15" i="59"/>
  <c r="N16" i="59"/>
  <c r="N17" i="59"/>
  <c r="N18" i="59"/>
  <c r="N19" i="59"/>
  <c r="N20" i="59"/>
  <c r="N21" i="59"/>
  <c r="N22" i="59"/>
  <c r="N23" i="59"/>
  <c r="N24" i="59"/>
  <c r="N25" i="59"/>
  <c r="N26" i="59"/>
  <c r="N27" i="59"/>
  <c r="N28" i="59"/>
  <c r="N29" i="59"/>
  <c r="N30" i="59"/>
  <c r="N31" i="59"/>
  <c r="N32" i="59"/>
  <c r="N33" i="59"/>
  <c r="N34" i="59"/>
  <c r="N35" i="59"/>
  <c r="N36" i="59"/>
  <c r="N37" i="59"/>
  <c r="N38" i="59"/>
  <c r="N39" i="59"/>
  <c r="N40" i="59"/>
  <c r="N41" i="59"/>
  <c r="N42" i="59"/>
  <c r="N43" i="59"/>
  <c r="N44" i="59"/>
  <c r="N45" i="59"/>
  <c r="N46" i="59"/>
  <c r="N47" i="59"/>
  <c r="N48" i="59"/>
  <c r="N49" i="59"/>
  <c r="N50" i="59"/>
  <c r="N51" i="59"/>
  <c r="N52" i="59"/>
  <c r="N53" i="59"/>
  <c r="N54" i="59"/>
  <c r="N55" i="59"/>
  <c r="N56" i="59"/>
  <c r="N57" i="59"/>
  <c r="N58" i="59"/>
  <c r="L11" i="59"/>
  <c r="L12" i="59"/>
  <c r="L13" i="59"/>
  <c r="L14" i="59"/>
  <c r="L15" i="59"/>
  <c r="L16" i="59"/>
  <c r="L17" i="59"/>
  <c r="L18" i="59"/>
  <c r="L19" i="59"/>
  <c r="L20" i="59"/>
  <c r="L21" i="59"/>
  <c r="L22" i="59"/>
  <c r="L23" i="59"/>
  <c r="L24" i="59"/>
  <c r="L25" i="59"/>
  <c r="L26" i="59"/>
  <c r="L27" i="59"/>
  <c r="L28" i="59"/>
  <c r="L29" i="59"/>
  <c r="L30" i="59"/>
  <c r="L31" i="59"/>
  <c r="L32" i="59"/>
  <c r="L33" i="59"/>
  <c r="L34" i="59"/>
  <c r="L35" i="59"/>
  <c r="L36" i="59"/>
  <c r="L37" i="59"/>
  <c r="L38" i="59"/>
  <c r="L39" i="59"/>
  <c r="L40" i="59"/>
  <c r="L41" i="59"/>
  <c r="L42" i="59"/>
  <c r="L43" i="59"/>
  <c r="L44" i="59"/>
  <c r="L45" i="59"/>
  <c r="L46" i="59"/>
  <c r="L47" i="59"/>
  <c r="L48" i="59"/>
  <c r="L49" i="59"/>
  <c r="L50" i="59"/>
  <c r="L51" i="59"/>
  <c r="L52" i="59"/>
  <c r="L53" i="59"/>
  <c r="L54" i="59"/>
  <c r="L55" i="59"/>
  <c r="L56" i="59"/>
  <c r="L57" i="59"/>
  <c r="L58" i="59"/>
  <c r="H11" i="59"/>
  <c r="H12" i="59"/>
  <c r="H13" i="59"/>
  <c r="H14" i="59"/>
  <c r="H15" i="59"/>
  <c r="H16" i="59"/>
  <c r="H17" i="59"/>
  <c r="H18" i="59"/>
  <c r="H19" i="59"/>
  <c r="H20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4" i="59"/>
  <c r="H45" i="59"/>
  <c r="H46" i="59"/>
  <c r="H47" i="59"/>
  <c r="H48" i="59"/>
  <c r="H49" i="59"/>
  <c r="H50" i="59"/>
  <c r="H51" i="59"/>
  <c r="H52" i="59"/>
  <c r="H53" i="59"/>
  <c r="H54" i="59"/>
  <c r="H55" i="59"/>
  <c r="H56" i="59"/>
  <c r="H57" i="59"/>
  <c r="H58" i="59"/>
  <c r="F11" i="59"/>
  <c r="F12" i="59"/>
  <c r="F13" i="59"/>
  <c r="F14" i="59"/>
  <c r="F15" i="59"/>
  <c r="F16" i="59"/>
  <c r="F17" i="59"/>
  <c r="F18" i="59"/>
  <c r="F19" i="59"/>
  <c r="F20" i="59"/>
  <c r="F21" i="59"/>
  <c r="F22" i="59"/>
  <c r="F23" i="59"/>
  <c r="F24" i="59"/>
  <c r="F25" i="59"/>
  <c r="F26" i="59"/>
  <c r="F27" i="59"/>
  <c r="F28" i="59"/>
  <c r="F29" i="59"/>
  <c r="F30" i="59"/>
  <c r="F31" i="59"/>
  <c r="F32" i="59"/>
  <c r="F33" i="59"/>
  <c r="F34" i="59"/>
  <c r="F35" i="59"/>
  <c r="F36" i="59"/>
  <c r="F37" i="59"/>
  <c r="F38" i="59"/>
  <c r="F39" i="59"/>
  <c r="F40" i="59"/>
  <c r="F41" i="59"/>
  <c r="F42" i="59"/>
  <c r="F43" i="59"/>
  <c r="F44" i="59"/>
  <c r="F45" i="59"/>
  <c r="F46" i="59"/>
  <c r="F47" i="59"/>
  <c r="F48" i="59"/>
  <c r="F49" i="59"/>
  <c r="F50" i="59"/>
  <c r="F51" i="59"/>
  <c r="F52" i="59"/>
  <c r="F53" i="59"/>
  <c r="F54" i="59"/>
  <c r="F55" i="59"/>
  <c r="F56" i="59"/>
  <c r="F57" i="59"/>
  <c r="F58" i="59"/>
  <c r="D23" i="59"/>
  <c r="D25" i="59"/>
  <c r="D26" i="59"/>
  <c r="D27" i="59"/>
  <c r="D31" i="59"/>
  <c r="D32" i="59"/>
  <c r="D33" i="59"/>
  <c r="D34" i="59"/>
  <c r="D35" i="59"/>
  <c r="D39" i="59"/>
  <c r="D40" i="59"/>
  <c r="D41" i="59"/>
  <c r="D42" i="59"/>
  <c r="D45" i="59"/>
  <c r="D47" i="59"/>
  <c r="D48" i="59"/>
  <c r="D50" i="59"/>
  <c r="D51" i="59"/>
  <c r="D52" i="59"/>
  <c r="D53" i="59"/>
  <c r="D54" i="59"/>
  <c r="D55" i="59"/>
  <c r="D56" i="59"/>
  <c r="D58" i="59"/>
  <c r="D21" i="59"/>
  <c r="D14" i="59"/>
  <c r="D15" i="59"/>
  <c r="D16" i="59"/>
  <c r="D17" i="59"/>
  <c r="D18" i="59"/>
  <c r="M24" i="20" l="1"/>
  <c r="M37" i="36"/>
  <c r="S57" i="36" s="1"/>
  <c r="Y51" i="59"/>
  <c r="M37" i="20"/>
  <c r="S57" i="20" s="1"/>
  <c r="N37" i="16"/>
  <c r="O24" i="12"/>
  <c r="P20" i="59" s="1"/>
  <c r="O24" i="50"/>
  <c r="P33" i="59" s="1"/>
  <c r="O24" i="46"/>
  <c r="M165" i="46" s="1"/>
  <c r="Q37" i="32"/>
  <c r="M60" i="34"/>
  <c r="U36" i="59"/>
  <c r="AA37" i="59"/>
  <c r="M24" i="19"/>
  <c r="L57" i="16"/>
  <c r="M57" i="16" s="1"/>
  <c r="M24" i="46"/>
  <c r="O24" i="33"/>
  <c r="P50" i="59" s="1"/>
  <c r="M24" i="54"/>
  <c r="N24" i="54"/>
  <c r="M24" i="47"/>
  <c r="M107" i="47" s="1"/>
  <c r="N24" i="47"/>
  <c r="M60" i="20"/>
  <c r="O24" i="18"/>
  <c r="P14" i="59" s="1"/>
  <c r="M60" i="36"/>
  <c r="D37" i="59"/>
  <c r="Y48" i="59"/>
  <c r="Q24" i="20"/>
  <c r="N37" i="20"/>
  <c r="L58" i="20" s="1"/>
  <c r="M58" i="20" s="1"/>
  <c r="O24" i="19"/>
  <c r="P13" i="59" s="1"/>
  <c r="M60" i="16"/>
  <c r="M24" i="52"/>
  <c r="M107" i="52" s="1"/>
  <c r="M24" i="50"/>
  <c r="M107" i="50" s="1"/>
  <c r="Q24" i="40"/>
  <c r="O24" i="38"/>
  <c r="P45" i="59" s="1"/>
  <c r="O24" i="36"/>
  <c r="P47" i="59" s="1"/>
  <c r="N37" i="36"/>
  <c r="L58" i="36" s="1"/>
  <c r="M58" i="36" s="1"/>
  <c r="M37" i="34"/>
  <c r="M60" i="32"/>
  <c r="M24" i="27"/>
  <c r="M24" i="48"/>
  <c r="M107" i="48" s="1"/>
  <c r="N24" i="48"/>
  <c r="M24" i="22"/>
  <c r="N24" i="22"/>
  <c r="M24" i="31"/>
  <c r="M107" i="31" s="1"/>
  <c r="N24" i="31"/>
  <c r="M24" i="8"/>
  <c r="N24" i="8"/>
  <c r="M24" i="13"/>
  <c r="N24" i="13"/>
  <c r="N24" i="39"/>
  <c r="M24" i="39"/>
  <c r="Q37" i="34"/>
  <c r="Y54" i="59"/>
  <c r="Y47" i="59"/>
  <c r="Y16" i="59"/>
  <c r="Q37" i="20"/>
  <c r="M24" i="18"/>
  <c r="M24" i="12"/>
  <c r="N37" i="11"/>
  <c r="L58" i="11" s="1"/>
  <c r="M58" i="11" s="1"/>
  <c r="M37" i="11"/>
  <c r="M24" i="40"/>
  <c r="M24" i="38"/>
  <c r="Q37" i="36"/>
  <c r="R24" i="36" s="1"/>
  <c r="N37" i="34"/>
  <c r="L58" i="34" s="1"/>
  <c r="M58" i="34" s="1"/>
  <c r="M24" i="33"/>
  <c r="M24" i="45"/>
  <c r="N24" i="45"/>
  <c r="M24" i="25"/>
  <c r="M107" i="25" s="1"/>
  <c r="N24" i="25"/>
  <c r="Q37" i="29"/>
  <c r="M60" i="29"/>
  <c r="L57" i="25"/>
  <c r="M57" i="25" s="1"/>
  <c r="N37" i="25"/>
  <c r="M60" i="25"/>
  <c r="M37" i="25"/>
  <c r="M167" i="25" s="1"/>
  <c r="Q37" i="25"/>
  <c r="Q24" i="26"/>
  <c r="O24" i="26"/>
  <c r="P57" i="59" s="1"/>
  <c r="L57" i="26"/>
  <c r="M57" i="26" s="1"/>
  <c r="N37" i="26"/>
  <c r="M60" i="26"/>
  <c r="M37" i="26"/>
  <c r="M167" i="26" s="1"/>
  <c r="Q37" i="26"/>
  <c r="Q24" i="27"/>
  <c r="O24" i="27"/>
  <c r="P56" i="59" s="1"/>
  <c r="L57" i="27"/>
  <c r="M57" i="27" s="1"/>
  <c r="N37" i="27"/>
  <c r="M60" i="27"/>
  <c r="M37" i="27"/>
  <c r="Q37" i="27"/>
  <c r="L57" i="28"/>
  <c r="M57" i="28" s="1"/>
  <c r="N37" i="28"/>
  <c r="M60" i="28"/>
  <c r="M37" i="28"/>
  <c r="M167" i="28" s="1"/>
  <c r="Q37" i="28"/>
  <c r="R24" i="28" s="1"/>
  <c r="N24" i="29"/>
  <c r="M24" i="29"/>
  <c r="O37" i="29"/>
  <c r="O179" i="29" s="1"/>
  <c r="L58" i="29"/>
  <c r="M58" i="29" s="1"/>
  <c r="Y53" i="59"/>
  <c r="N24" i="30"/>
  <c r="M24" i="30"/>
  <c r="O37" i="30"/>
  <c r="O179" i="30" s="1"/>
  <c r="L58" i="30"/>
  <c r="M58" i="30" s="1"/>
  <c r="L57" i="31"/>
  <c r="M57" i="31" s="1"/>
  <c r="N37" i="31"/>
  <c r="M60" i="31"/>
  <c r="M37" i="31"/>
  <c r="M167" i="31" s="1"/>
  <c r="Q37" i="31"/>
  <c r="O37" i="32"/>
  <c r="L58" i="32"/>
  <c r="M58" i="32" s="1"/>
  <c r="O24" i="32"/>
  <c r="P51" i="59" s="1"/>
  <c r="Q24" i="32"/>
  <c r="R24" i="32" s="1"/>
  <c r="L57" i="33"/>
  <c r="M57" i="33" s="1"/>
  <c r="N37" i="33"/>
  <c r="M60" i="33"/>
  <c r="M37" i="33"/>
  <c r="Q37" i="33"/>
  <c r="R24" i="33" s="1"/>
  <c r="N24" i="34"/>
  <c r="M24" i="34"/>
  <c r="M107" i="34" s="1"/>
  <c r="N24" i="35"/>
  <c r="M24" i="35"/>
  <c r="M107" i="35" s="1"/>
  <c r="O37" i="35"/>
  <c r="O179" i="35" s="1"/>
  <c r="L58" i="35"/>
  <c r="M58" i="35" s="1"/>
  <c r="L57" i="37"/>
  <c r="M57" i="37" s="1"/>
  <c r="N37" i="37"/>
  <c r="M60" i="37"/>
  <c r="M37" i="37"/>
  <c r="Q37" i="37"/>
  <c r="R24" i="37" s="1"/>
  <c r="L57" i="38"/>
  <c r="M57" i="38" s="1"/>
  <c r="N37" i="38"/>
  <c r="M60" i="38"/>
  <c r="M37" i="38"/>
  <c r="Q37" i="38"/>
  <c r="R24" i="38" s="1"/>
  <c r="L57" i="39"/>
  <c r="M57" i="39" s="1"/>
  <c r="N37" i="39"/>
  <c r="M60" i="39"/>
  <c r="M37" i="39"/>
  <c r="M167" i="39" s="1"/>
  <c r="Q37" i="39"/>
  <c r="L57" i="40"/>
  <c r="M57" i="40" s="1"/>
  <c r="N37" i="40"/>
  <c r="M60" i="40"/>
  <c r="M37" i="40"/>
  <c r="Q37" i="40"/>
  <c r="R24" i="40" s="1"/>
  <c r="N24" i="41"/>
  <c r="M24" i="41"/>
  <c r="M107" i="41" s="1"/>
  <c r="L57" i="41"/>
  <c r="M57" i="41" s="1"/>
  <c r="N37" i="41"/>
  <c r="M60" i="41"/>
  <c r="M37" i="41"/>
  <c r="Q37" i="41"/>
  <c r="N24" i="42"/>
  <c r="M24" i="42"/>
  <c r="M107" i="42" s="1"/>
  <c r="L57" i="42"/>
  <c r="M57" i="42" s="1"/>
  <c r="N37" i="42"/>
  <c r="M60" i="42"/>
  <c r="M37" i="42"/>
  <c r="Q37" i="42"/>
  <c r="O37" i="43"/>
  <c r="O179" i="43" s="1"/>
  <c r="L58" i="43"/>
  <c r="M58" i="43" s="1"/>
  <c r="N24" i="43"/>
  <c r="M24" i="43"/>
  <c r="M107" i="43" s="1"/>
  <c r="L57" i="44"/>
  <c r="M57" i="44" s="1"/>
  <c r="N37" i="44"/>
  <c r="M60" i="44"/>
  <c r="M37" i="44"/>
  <c r="M167" i="44" s="1"/>
  <c r="Q37" i="44"/>
  <c r="R24" i="44" s="1"/>
  <c r="L57" i="45"/>
  <c r="M57" i="45" s="1"/>
  <c r="N37" i="45"/>
  <c r="M60" i="45"/>
  <c r="M37" i="45"/>
  <c r="M167" i="45" s="1"/>
  <c r="Q37" i="45"/>
  <c r="L57" i="46"/>
  <c r="M57" i="46" s="1"/>
  <c r="N37" i="46"/>
  <c r="M60" i="46"/>
  <c r="M37" i="46"/>
  <c r="S57" i="46" s="1"/>
  <c r="Q37" i="46"/>
  <c r="R24" i="46" s="1"/>
  <c r="L57" i="47"/>
  <c r="M57" i="47" s="1"/>
  <c r="N37" i="47"/>
  <c r="M60" i="47"/>
  <c r="M37" i="47"/>
  <c r="M167" i="47" s="1"/>
  <c r="Q37" i="47"/>
  <c r="L57" i="48"/>
  <c r="M57" i="48" s="1"/>
  <c r="N37" i="48"/>
  <c r="M60" i="48"/>
  <c r="M37" i="48"/>
  <c r="M167" i="48" s="1"/>
  <c r="Q37" i="48"/>
  <c r="N24" i="49"/>
  <c r="M24" i="49"/>
  <c r="M107" i="49" s="1"/>
  <c r="L57" i="49"/>
  <c r="M57" i="49" s="1"/>
  <c r="N37" i="49"/>
  <c r="M60" i="49"/>
  <c r="M37" i="49"/>
  <c r="M167" i="49" s="1"/>
  <c r="Q37" i="49"/>
  <c r="L57" i="50"/>
  <c r="M57" i="50" s="1"/>
  <c r="N37" i="50"/>
  <c r="M60" i="50"/>
  <c r="M37" i="50"/>
  <c r="Q37" i="50"/>
  <c r="R24" i="50" s="1"/>
  <c r="N24" i="51"/>
  <c r="M24" i="51"/>
  <c r="M107" i="51" s="1"/>
  <c r="L57" i="51"/>
  <c r="M57" i="51" s="1"/>
  <c r="N37" i="51"/>
  <c r="M60" i="51"/>
  <c r="M37" i="51"/>
  <c r="M167" i="51" s="1"/>
  <c r="Q37" i="51"/>
  <c r="O37" i="52"/>
  <c r="L58" i="52"/>
  <c r="M58" i="52" s="1"/>
  <c r="Q24" i="52"/>
  <c r="R24" i="52" s="1"/>
  <c r="O24" i="52"/>
  <c r="P31" i="59" s="1"/>
  <c r="L57" i="54"/>
  <c r="M57" i="54" s="1"/>
  <c r="N37" i="54"/>
  <c r="M60" i="54"/>
  <c r="M37" i="54"/>
  <c r="Q37" i="54"/>
  <c r="N24" i="55"/>
  <c r="M24" i="55"/>
  <c r="L57" i="55"/>
  <c r="M57" i="55" s="1"/>
  <c r="N37" i="55"/>
  <c r="M60" i="55"/>
  <c r="M37" i="55"/>
  <c r="Q37" i="55"/>
  <c r="L57" i="21"/>
  <c r="M57" i="21" s="1"/>
  <c r="N37" i="21"/>
  <c r="M60" i="21"/>
  <c r="M37" i="21"/>
  <c r="Q37" i="21"/>
  <c r="R24" i="21" s="1"/>
  <c r="L57" i="22"/>
  <c r="M57" i="22" s="1"/>
  <c r="N37" i="22"/>
  <c r="M60" i="22"/>
  <c r="M37" i="22"/>
  <c r="Q37" i="22"/>
  <c r="N24" i="23"/>
  <c r="M24" i="23"/>
  <c r="L57" i="23"/>
  <c r="M57" i="23" s="1"/>
  <c r="N37" i="23"/>
  <c r="M60" i="23"/>
  <c r="M37" i="23"/>
  <c r="Q37" i="23"/>
  <c r="L57" i="8"/>
  <c r="M57" i="8" s="1"/>
  <c r="N37" i="8"/>
  <c r="M60" i="8"/>
  <c r="M37" i="8"/>
  <c r="Q37" i="8"/>
  <c r="L57" i="9"/>
  <c r="M57" i="9" s="1"/>
  <c r="N37" i="9"/>
  <c r="M60" i="9"/>
  <c r="M37" i="9"/>
  <c r="Q37" i="9"/>
  <c r="R24" i="9" s="1"/>
  <c r="N24" i="10"/>
  <c r="M24" i="10"/>
  <c r="L57" i="10"/>
  <c r="M57" i="10" s="1"/>
  <c r="N37" i="10"/>
  <c r="M60" i="10"/>
  <c r="M37" i="10"/>
  <c r="Q37" i="10"/>
  <c r="O24" i="11"/>
  <c r="P21" i="59" s="1"/>
  <c r="Q24" i="11"/>
  <c r="R24" i="11" s="1"/>
  <c r="L57" i="12"/>
  <c r="M57" i="12" s="1"/>
  <c r="N37" i="12"/>
  <c r="M60" i="12"/>
  <c r="M37" i="12"/>
  <c r="Q37" i="12"/>
  <c r="R24" i="12" s="1"/>
  <c r="L57" i="13"/>
  <c r="M57" i="13" s="1"/>
  <c r="N37" i="13"/>
  <c r="M60" i="13"/>
  <c r="M37" i="13"/>
  <c r="Q37" i="13"/>
  <c r="L57" i="14"/>
  <c r="M57" i="14" s="1"/>
  <c r="N37" i="14"/>
  <c r="M60" i="14"/>
  <c r="M37" i="14"/>
  <c r="Q37" i="14"/>
  <c r="R24" i="14" s="1"/>
  <c r="N24" i="15"/>
  <c r="M24" i="15"/>
  <c r="L57" i="15"/>
  <c r="M57" i="15" s="1"/>
  <c r="N37" i="15"/>
  <c r="M60" i="15"/>
  <c r="M37" i="15"/>
  <c r="Q37" i="15"/>
  <c r="N24" i="16"/>
  <c r="M24" i="16"/>
  <c r="O37" i="16"/>
  <c r="L58" i="16"/>
  <c r="M58" i="16" s="1"/>
  <c r="Q24" i="17"/>
  <c r="R24" i="17" s="1"/>
  <c r="O24" i="17"/>
  <c r="P15" i="59" s="1"/>
  <c r="L58" i="17"/>
  <c r="M58" i="17" s="1"/>
  <c r="O37" i="17"/>
  <c r="L58" i="18"/>
  <c r="M58" i="18" s="1"/>
  <c r="O37" i="18"/>
  <c r="R24" i="18"/>
  <c r="Y13" i="59"/>
  <c r="L58" i="19"/>
  <c r="M58" i="19" s="1"/>
  <c r="O37" i="19"/>
  <c r="R24" i="19"/>
  <c r="M37" i="6"/>
  <c r="L57" i="6"/>
  <c r="M57" i="6" s="1"/>
  <c r="N37" i="6"/>
  <c r="M60" i="6"/>
  <c r="Q37" i="6"/>
  <c r="N24" i="6"/>
  <c r="M24" i="6"/>
  <c r="M37" i="53"/>
  <c r="Y30" i="59" s="1"/>
  <c r="N37" i="53"/>
  <c r="O37" i="53" s="1"/>
  <c r="AG30" i="59" s="1"/>
  <c r="Q37" i="53"/>
  <c r="Q24" i="53"/>
  <c r="O24" i="53"/>
  <c r="P30" i="59" s="1"/>
  <c r="F13" i="25"/>
  <c r="F146" i="25" s="1"/>
  <c r="F12" i="25"/>
  <c r="F144" i="25" s="1"/>
  <c r="F11" i="25"/>
  <c r="F143" i="25" s="1"/>
  <c r="C16" i="25"/>
  <c r="C149" i="25" s="1"/>
  <c r="C15" i="25"/>
  <c r="C148" i="25" s="1"/>
  <c r="A13" i="25"/>
  <c r="A85" i="25" s="1"/>
  <c r="A12" i="25"/>
  <c r="A11" i="25"/>
  <c r="A82" i="25" s="1"/>
  <c r="A10" i="25"/>
  <c r="A142" i="25" s="1"/>
  <c r="C7" i="25"/>
  <c r="M197" i="25"/>
  <c r="I197" i="25"/>
  <c r="E197" i="25"/>
  <c r="M177" i="25"/>
  <c r="C177" i="25"/>
  <c r="M176" i="25"/>
  <c r="C176" i="25"/>
  <c r="M175" i="25"/>
  <c r="C175" i="25"/>
  <c r="K171" i="25"/>
  <c r="C171" i="25"/>
  <c r="K170" i="25"/>
  <c r="C170" i="25"/>
  <c r="K169" i="25"/>
  <c r="C169" i="25"/>
  <c r="A149" i="25"/>
  <c r="A148" i="25"/>
  <c r="A136" i="25"/>
  <c r="K114" i="25"/>
  <c r="J114" i="25"/>
  <c r="D114" i="25"/>
  <c r="K113" i="25"/>
  <c r="J113" i="25"/>
  <c r="D113" i="25"/>
  <c r="M112" i="25"/>
  <c r="L112" i="25"/>
  <c r="K110" i="25"/>
  <c r="D110" i="25"/>
  <c r="K109" i="25"/>
  <c r="D109" i="25"/>
  <c r="K108" i="25"/>
  <c r="D108" i="25"/>
  <c r="A88" i="25"/>
  <c r="A87" i="25"/>
  <c r="F80" i="25"/>
  <c r="F141" i="25" s="1"/>
  <c r="A80" i="25"/>
  <c r="A141" i="25" s="1"/>
  <c r="C74" i="25"/>
  <c r="A73" i="25"/>
  <c r="N69" i="25"/>
  <c r="Q68" i="25"/>
  <c r="N68" i="25"/>
  <c r="N67" i="25"/>
  <c r="N66" i="25"/>
  <c r="I68" i="25"/>
  <c r="Q67" i="25"/>
  <c r="J171" i="25"/>
  <c r="J170" i="25"/>
  <c r="I69" i="25"/>
  <c r="J169" i="25"/>
  <c r="J110" i="25"/>
  <c r="J109" i="25"/>
  <c r="J108" i="25"/>
  <c r="H16" i="25"/>
  <c r="A158" i="25" s="1"/>
  <c r="A144" i="25"/>
  <c r="C4" i="25"/>
  <c r="A156" i="25" s="1"/>
  <c r="A4" i="25"/>
  <c r="C3" i="25"/>
  <c r="A96" i="25" s="1"/>
  <c r="A3" i="25"/>
  <c r="A74" i="25" s="1"/>
  <c r="A11" i="26"/>
  <c r="F13" i="26"/>
  <c r="F146" i="26" s="1"/>
  <c r="F12" i="26"/>
  <c r="F144" i="26" s="1"/>
  <c r="F11" i="26"/>
  <c r="F143" i="26" s="1"/>
  <c r="C16" i="26"/>
  <c r="C15" i="26"/>
  <c r="C148" i="26" s="1"/>
  <c r="A10" i="26"/>
  <c r="A142" i="26" s="1"/>
  <c r="A13" i="26"/>
  <c r="A85" i="26" s="1"/>
  <c r="A12" i="26"/>
  <c r="A144" i="26" s="1"/>
  <c r="C7" i="26"/>
  <c r="M197" i="26"/>
  <c r="I197" i="26"/>
  <c r="E197" i="26"/>
  <c r="M177" i="26"/>
  <c r="C177" i="26"/>
  <c r="M176" i="26"/>
  <c r="C176" i="26"/>
  <c r="M175" i="26"/>
  <c r="C175" i="26"/>
  <c r="K171" i="26"/>
  <c r="C171" i="26"/>
  <c r="K170" i="26"/>
  <c r="C170" i="26"/>
  <c r="K169" i="26"/>
  <c r="C169" i="26"/>
  <c r="M165" i="26"/>
  <c r="A149" i="26"/>
  <c r="A148" i="26"/>
  <c r="A136" i="26"/>
  <c r="K114" i="26"/>
  <c r="J114" i="26"/>
  <c r="D114" i="26"/>
  <c r="K113" i="26"/>
  <c r="J113" i="26"/>
  <c r="D113" i="26"/>
  <c r="M112" i="26"/>
  <c r="L112" i="26"/>
  <c r="K110" i="26"/>
  <c r="D110" i="26"/>
  <c r="K109" i="26"/>
  <c r="D109" i="26"/>
  <c r="K108" i="26"/>
  <c r="D108" i="26"/>
  <c r="M107" i="26"/>
  <c r="A88" i="26"/>
  <c r="A87" i="26"/>
  <c r="F80" i="26"/>
  <c r="F141" i="26" s="1"/>
  <c r="A80" i="26"/>
  <c r="A141" i="26" s="1"/>
  <c r="C74" i="26"/>
  <c r="A73" i="26"/>
  <c r="N69" i="26"/>
  <c r="Q68" i="26"/>
  <c r="N68" i="26"/>
  <c r="N67" i="26"/>
  <c r="N66" i="26"/>
  <c r="I68" i="26"/>
  <c r="Q67" i="26"/>
  <c r="J171" i="26"/>
  <c r="J170" i="26"/>
  <c r="I69" i="26"/>
  <c r="J169" i="26"/>
  <c r="J109" i="26"/>
  <c r="J108" i="26"/>
  <c r="H16" i="26"/>
  <c r="A158" i="26" s="1"/>
  <c r="C149" i="26"/>
  <c r="A82" i="26"/>
  <c r="C4" i="26"/>
  <c r="A156" i="26" s="1"/>
  <c r="A4" i="26"/>
  <c r="C3" i="26"/>
  <c r="A96" i="26" s="1"/>
  <c r="A3" i="26"/>
  <c r="A74" i="26" s="1"/>
  <c r="F13" i="27"/>
  <c r="F146" i="27" s="1"/>
  <c r="F12" i="27"/>
  <c r="F144" i="27" s="1"/>
  <c r="F11" i="27"/>
  <c r="F143" i="27" s="1"/>
  <c r="C16" i="27"/>
  <c r="C149" i="27" s="1"/>
  <c r="C15" i="27"/>
  <c r="C148" i="27" s="1"/>
  <c r="A13" i="27"/>
  <c r="A85" i="27" s="1"/>
  <c r="A12" i="27"/>
  <c r="A11" i="27"/>
  <c r="A82" i="27" s="1"/>
  <c r="A10" i="27"/>
  <c r="A142" i="27" s="1"/>
  <c r="C7" i="27"/>
  <c r="M197" i="27"/>
  <c r="I197" i="27"/>
  <c r="E197" i="27"/>
  <c r="M177" i="27"/>
  <c r="C177" i="27"/>
  <c r="M176" i="27"/>
  <c r="C176" i="27"/>
  <c r="M175" i="27"/>
  <c r="C175" i="27"/>
  <c r="K171" i="27"/>
  <c r="C171" i="27"/>
  <c r="K170" i="27"/>
  <c r="C170" i="27"/>
  <c r="K169" i="27"/>
  <c r="C169" i="27"/>
  <c r="M167" i="27"/>
  <c r="A149" i="27"/>
  <c r="A148" i="27"/>
  <c r="A136" i="27"/>
  <c r="K114" i="27"/>
  <c r="J114" i="27"/>
  <c r="D114" i="27"/>
  <c r="K113" i="27"/>
  <c r="J113" i="27"/>
  <c r="D113" i="27"/>
  <c r="M112" i="27"/>
  <c r="L112" i="27"/>
  <c r="K110" i="27"/>
  <c r="D110" i="27"/>
  <c r="K109" i="27"/>
  <c r="D109" i="27"/>
  <c r="K108" i="27"/>
  <c r="D108" i="27"/>
  <c r="M107" i="27"/>
  <c r="O105" i="27"/>
  <c r="A88" i="27"/>
  <c r="A87" i="27"/>
  <c r="F80" i="27"/>
  <c r="F141" i="27" s="1"/>
  <c r="A80" i="27"/>
  <c r="A141" i="27" s="1"/>
  <c r="C74" i="27"/>
  <c r="A73" i="27"/>
  <c r="N69" i="27"/>
  <c r="Q68" i="27"/>
  <c r="N68" i="27"/>
  <c r="N67" i="27"/>
  <c r="N66" i="27"/>
  <c r="I68" i="27"/>
  <c r="Q67" i="27"/>
  <c r="J171" i="27"/>
  <c r="J170" i="27"/>
  <c r="I69" i="27"/>
  <c r="J169" i="27"/>
  <c r="J110" i="27"/>
  <c r="J109" i="27"/>
  <c r="J108" i="27"/>
  <c r="H16" i="27"/>
  <c r="A158" i="27" s="1"/>
  <c r="A144" i="27"/>
  <c r="C4" i="27"/>
  <c r="A156" i="27" s="1"/>
  <c r="A4" i="27"/>
  <c r="C3" i="27"/>
  <c r="A96" i="27" s="1"/>
  <c r="A3" i="27"/>
  <c r="A74" i="27" s="1"/>
  <c r="F13" i="28"/>
  <c r="F146" i="28" s="1"/>
  <c r="F12" i="28"/>
  <c r="F144" i="28" s="1"/>
  <c r="F11" i="28"/>
  <c r="F143" i="28" s="1"/>
  <c r="C16" i="28"/>
  <c r="C149" i="28" s="1"/>
  <c r="C15" i="28"/>
  <c r="C148" i="28" s="1"/>
  <c r="A13" i="28"/>
  <c r="A85" i="28" s="1"/>
  <c r="A12" i="28"/>
  <c r="A144" i="28" s="1"/>
  <c r="A11" i="28"/>
  <c r="A82" i="28" s="1"/>
  <c r="A10" i="28"/>
  <c r="A142" i="28" s="1"/>
  <c r="C7" i="28"/>
  <c r="M197" i="28"/>
  <c r="I197" i="28"/>
  <c r="E197" i="28"/>
  <c r="M177" i="28"/>
  <c r="C177" i="28"/>
  <c r="M176" i="28"/>
  <c r="C176" i="28"/>
  <c r="M175" i="28"/>
  <c r="C175" i="28"/>
  <c r="K171" i="28"/>
  <c r="C171" i="28"/>
  <c r="K170" i="28"/>
  <c r="C170" i="28"/>
  <c r="K169" i="28"/>
  <c r="C169" i="28"/>
  <c r="M165" i="28"/>
  <c r="A149" i="28"/>
  <c r="A148" i="28"/>
  <c r="A136" i="28"/>
  <c r="K114" i="28"/>
  <c r="J114" i="28"/>
  <c r="D114" i="28"/>
  <c r="K113" i="28"/>
  <c r="J113" i="28"/>
  <c r="D113" i="28"/>
  <c r="M112" i="28"/>
  <c r="L112" i="28"/>
  <c r="K110" i="28"/>
  <c r="D110" i="28"/>
  <c r="K109" i="28"/>
  <c r="D109" i="28"/>
  <c r="K108" i="28"/>
  <c r="D108" i="28"/>
  <c r="M107" i="28"/>
  <c r="O105" i="28"/>
  <c r="A88" i="28"/>
  <c r="A87" i="28"/>
  <c r="F80" i="28"/>
  <c r="F141" i="28" s="1"/>
  <c r="A80" i="28"/>
  <c r="A141" i="28" s="1"/>
  <c r="C74" i="28"/>
  <c r="A73" i="28"/>
  <c r="N69" i="28"/>
  <c r="Q68" i="28"/>
  <c r="N68" i="28"/>
  <c r="E68" i="28"/>
  <c r="N67" i="28"/>
  <c r="Q66" i="28"/>
  <c r="N66" i="28"/>
  <c r="I68" i="28"/>
  <c r="Q67" i="28"/>
  <c r="J171" i="28"/>
  <c r="J170" i="28"/>
  <c r="J110" i="28"/>
  <c r="J109" i="28"/>
  <c r="J108" i="28"/>
  <c r="H16" i="28"/>
  <c r="A158" i="28" s="1"/>
  <c r="C4" i="28"/>
  <c r="A156" i="28" s="1"/>
  <c r="A4" i="28"/>
  <c r="C3" i="28"/>
  <c r="A96" i="28" s="1"/>
  <c r="A3" i="28"/>
  <c r="A74" i="28" s="1"/>
  <c r="F13" i="29"/>
  <c r="F146" i="29" s="1"/>
  <c r="F12" i="29"/>
  <c r="F144" i="29" s="1"/>
  <c r="F11" i="29"/>
  <c r="F143" i="29" s="1"/>
  <c r="C16" i="29"/>
  <c r="C149" i="29" s="1"/>
  <c r="C15" i="29"/>
  <c r="C148" i="29" s="1"/>
  <c r="A10" i="29"/>
  <c r="A142" i="29" s="1"/>
  <c r="A13" i="29"/>
  <c r="A85" i="29" s="1"/>
  <c r="A12" i="29"/>
  <c r="A11" i="29"/>
  <c r="A82" i="29" s="1"/>
  <c r="C7" i="29"/>
  <c r="M197" i="29"/>
  <c r="I197" i="29"/>
  <c r="E197" i="29"/>
  <c r="M177" i="29"/>
  <c r="C177" i="29"/>
  <c r="M176" i="29"/>
  <c r="C176" i="29"/>
  <c r="M175" i="29"/>
  <c r="C175" i="29"/>
  <c r="K171" i="29"/>
  <c r="C171" i="29"/>
  <c r="K170" i="29"/>
  <c r="C170" i="29"/>
  <c r="K169" i="29"/>
  <c r="C169" i="29"/>
  <c r="M167" i="29"/>
  <c r="A149" i="29"/>
  <c r="A148" i="29"/>
  <c r="A141" i="29"/>
  <c r="A136" i="29"/>
  <c r="K114" i="29"/>
  <c r="J114" i="29"/>
  <c r="D114" i="29"/>
  <c r="K113" i="29"/>
  <c r="J113" i="29"/>
  <c r="D113" i="29"/>
  <c r="M112" i="29"/>
  <c r="L112" i="29"/>
  <c r="K110" i="29"/>
  <c r="D110" i="29"/>
  <c r="K109" i="29"/>
  <c r="D109" i="29"/>
  <c r="K108" i="29"/>
  <c r="D108" i="29"/>
  <c r="M107" i="29"/>
  <c r="A88" i="29"/>
  <c r="A87" i="29"/>
  <c r="F80" i="29"/>
  <c r="F141" i="29" s="1"/>
  <c r="A80" i="29"/>
  <c r="C74" i="29"/>
  <c r="A73" i="29"/>
  <c r="N69" i="29"/>
  <c r="Q68" i="29"/>
  <c r="N68" i="29"/>
  <c r="N67" i="29"/>
  <c r="N66" i="29"/>
  <c r="I68" i="29"/>
  <c r="Q67" i="29"/>
  <c r="J171" i="29"/>
  <c r="J170" i="29"/>
  <c r="I69" i="29"/>
  <c r="J169" i="29"/>
  <c r="J109" i="29"/>
  <c r="J108" i="29"/>
  <c r="H16" i="29"/>
  <c r="A158" i="29" s="1"/>
  <c r="A144" i="29"/>
  <c r="C4" i="29"/>
  <c r="A156" i="29" s="1"/>
  <c r="A4" i="29"/>
  <c r="C3" i="29"/>
  <c r="A96" i="29" s="1"/>
  <c r="A3" i="29"/>
  <c r="A74" i="29" s="1"/>
  <c r="F13" i="30"/>
  <c r="F146" i="30" s="1"/>
  <c r="F12" i="30"/>
  <c r="F144" i="30" s="1"/>
  <c r="F11" i="30"/>
  <c r="F82" i="30" s="1"/>
  <c r="C16" i="30"/>
  <c r="C149" i="30" s="1"/>
  <c r="C15" i="30"/>
  <c r="C148" i="30" s="1"/>
  <c r="A13" i="30"/>
  <c r="A85" i="30" s="1"/>
  <c r="A12" i="30"/>
  <c r="A144" i="30" s="1"/>
  <c r="A11" i="30"/>
  <c r="A82" i="30" s="1"/>
  <c r="A10" i="30"/>
  <c r="A142" i="30" s="1"/>
  <c r="C7" i="30"/>
  <c r="M197" i="30"/>
  <c r="I197" i="30"/>
  <c r="E197" i="30"/>
  <c r="M177" i="30"/>
  <c r="L177" i="30"/>
  <c r="C177" i="30"/>
  <c r="M176" i="30"/>
  <c r="C176" i="30"/>
  <c r="M175" i="30"/>
  <c r="C175" i="30"/>
  <c r="K171" i="30"/>
  <c r="C171" i="30"/>
  <c r="K170" i="30"/>
  <c r="J170" i="30"/>
  <c r="C170" i="30"/>
  <c r="K169" i="30"/>
  <c r="C169" i="30"/>
  <c r="M167" i="30"/>
  <c r="A149" i="30"/>
  <c r="A148" i="30"/>
  <c r="A137" i="30"/>
  <c r="A136" i="30"/>
  <c r="K114" i="30"/>
  <c r="J114" i="30"/>
  <c r="D114" i="30"/>
  <c r="K113" i="30"/>
  <c r="J113" i="30"/>
  <c r="D113" i="30"/>
  <c r="M112" i="30"/>
  <c r="L112" i="30"/>
  <c r="K110" i="30"/>
  <c r="D110" i="30"/>
  <c r="K109" i="30"/>
  <c r="D109" i="30"/>
  <c r="K108" i="30"/>
  <c r="J108" i="30"/>
  <c r="D108" i="30"/>
  <c r="M107" i="30"/>
  <c r="A88" i="30"/>
  <c r="A87" i="30"/>
  <c r="F80" i="30"/>
  <c r="F141" i="30" s="1"/>
  <c r="A80" i="30"/>
  <c r="A141" i="30" s="1"/>
  <c r="C74" i="30"/>
  <c r="A73" i="30"/>
  <c r="N69" i="30"/>
  <c r="I69" i="30"/>
  <c r="Q68" i="30"/>
  <c r="N68" i="30"/>
  <c r="N67" i="30"/>
  <c r="N66" i="30"/>
  <c r="I68" i="30"/>
  <c r="E67" i="30"/>
  <c r="Q67" i="30"/>
  <c r="J171" i="30"/>
  <c r="L167" i="30"/>
  <c r="J169" i="30"/>
  <c r="J109" i="30"/>
  <c r="H16" i="30"/>
  <c r="A158" i="30" s="1"/>
  <c r="C4" i="30"/>
  <c r="A156" i="30" s="1"/>
  <c r="A4" i="30"/>
  <c r="C3" i="30"/>
  <c r="A96" i="30" s="1"/>
  <c r="A3" i="30"/>
  <c r="A74" i="30" s="1"/>
  <c r="F13" i="31"/>
  <c r="F85" i="31" s="1"/>
  <c r="F12" i="31"/>
  <c r="F144" i="31" s="1"/>
  <c r="F11" i="31"/>
  <c r="F143" i="31" s="1"/>
  <c r="C16" i="31"/>
  <c r="C15" i="31"/>
  <c r="A13" i="31"/>
  <c r="A85" i="31" s="1"/>
  <c r="A12" i="31"/>
  <c r="A144" i="31" s="1"/>
  <c r="A11" i="31"/>
  <c r="A10" i="31"/>
  <c r="A142" i="31" s="1"/>
  <c r="C7" i="31"/>
  <c r="M197" i="31"/>
  <c r="I197" i="31"/>
  <c r="E197" i="31"/>
  <c r="M177" i="31"/>
  <c r="L177" i="31"/>
  <c r="C177" i="31"/>
  <c r="M176" i="31"/>
  <c r="C176" i="31"/>
  <c r="M175" i="31"/>
  <c r="C175" i="31"/>
  <c r="K171" i="31"/>
  <c r="C171" i="31"/>
  <c r="K170" i="31"/>
  <c r="J170" i="31"/>
  <c r="C170" i="31"/>
  <c r="K169" i="31"/>
  <c r="C169" i="31"/>
  <c r="A149" i="31"/>
  <c r="A148" i="31"/>
  <c r="A136" i="31"/>
  <c r="K114" i="31"/>
  <c r="J114" i="31"/>
  <c r="D114" i="31"/>
  <c r="K113" i="31"/>
  <c r="J113" i="31"/>
  <c r="D113" i="31"/>
  <c r="M112" i="31"/>
  <c r="L112" i="31"/>
  <c r="K110" i="31"/>
  <c r="D110" i="31"/>
  <c r="K109" i="31"/>
  <c r="D109" i="31"/>
  <c r="K108" i="31"/>
  <c r="D108" i="31"/>
  <c r="C88" i="31"/>
  <c r="A88" i="31"/>
  <c r="A87" i="31"/>
  <c r="F82" i="31"/>
  <c r="F80" i="31"/>
  <c r="F141" i="31" s="1"/>
  <c r="A80" i="31"/>
  <c r="A141" i="31" s="1"/>
  <c r="C74" i="31"/>
  <c r="A73" i="31"/>
  <c r="N69" i="31"/>
  <c r="Q68" i="31"/>
  <c r="N68" i="31"/>
  <c r="N67" i="31"/>
  <c r="N66" i="31"/>
  <c r="I68" i="31"/>
  <c r="E67" i="31"/>
  <c r="Q67" i="31"/>
  <c r="J171" i="31"/>
  <c r="I69" i="31"/>
  <c r="J169" i="31"/>
  <c r="J109" i="31"/>
  <c r="J108" i="31"/>
  <c r="H16" i="31"/>
  <c r="A158" i="31" s="1"/>
  <c r="C149" i="31"/>
  <c r="C148" i="31"/>
  <c r="F146" i="31"/>
  <c r="A82" i="31"/>
  <c r="C4" i="31"/>
  <c r="A156" i="31" s="1"/>
  <c r="A4" i="31"/>
  <c r="C3" i="31"/>
  <c r="A96" i="31" s="1"/>
  <c r="A3" i="31"/>
  <c r="A74" i="31" s="1"/>
  <c r="F13" i="32"/>
  <c r="F146" i="32" s="1"/>
  <c r="F12" i="32"/>
  <c r="F144" i="32" s="1"/>
  <c r="F11" i="32"/>
  <c r="C16" i="32"/>
  <c r="C149" i="32" s="1"/>
  <c r="C15" i="32"/>
  <c r="C148" i="32" s="1"/>
  <c r="A13" i="32"/>
  <c r="A85" i="32" s="1"/>
  <c r="A12" i="32"/>
  <c r="A144" i="32" s="1"/>
  <c r="A11" i="32"/>
  <c r="A10" i="32"/>
  <c r="A142" i="32" s="1"/>
  <c r="C7" i="32"/>
  <c r="M197" i="32"/>
  <c r="I197" i="32"/>
  <c r="E197" i="32"/>
  <c r="O179" i="32"/>
  <c r="M177" i="32"/>
  <c r="C177" i="32"/>
  <c r="M176" i="32"/>
  <c r="C176" i="32"/>
  <c r="M175" i="32"/>
  <c r="C175" i="32"/>
  <c r="K171" i="32"/>
  <c r="C171" i="32"/>
  <c r="K170" i="32"/>
  <c r="C170" i="32"/>
  <c r="K169" i="32"/>
  <c r="C169" i="32"/>
  <c r="M167" i="32"/>
  <c r="A149" i="32"/>
  <c r="A148" i="32"/>
  <c r="A136" i="32"/>
  <c r="K114" i="32"/>
  <c r="J114" i="32"/>
  <c r="D114" i="32"/>
  <c r="K113" i="32"/>
  <c r="J113" i="32"/>
  <c r="D113" i="32"/>
  <c r="M112" i="32"/>
  <c r="L112" i="32"/>
  <c r="K110" i="32"/>
  <c r="D110" i="32"/>
  <c r="K109" i="32"/>
  <c r="D109" i="32"/>
  <c r="K108" i="32"/>
  <c r="D108" i="32"/>
  <c r="M107" i="32"/>
  <c r="A88" i="32"/>
  <c r="A87" i="32"/>
  <c r="F80" i="32"/>
  <c r="F141" i="32" s="1"/>
  <c r="A80" i="32"/>
  <c r="A141" i="32" s="1"/>
  <c r="C74" i="32"/>
  <c r="A73" i="32"/>
  <c r="N69" i="32"/>
  <c r="Q68" i="32"/>
  <c r="N68" i="32"/>
  <c r="N67" i="32"/>
  <c r="N66" i="32"/>
  <c r="I68" i="32"/>
  <c r="Q67" i="32"/>
  <c r="J171" i="32"/>
  <c r="J170" i="32"/>
  <c r="I69" i="32"/>
  <c r="J169" i="32"/>
  <c r="J110" i="32"/>
  <c r="J109" i="32"/>
  <c r="J108" i="32"/>
  <c r="H16" i="32"/>
  <c r="A158" i="32" s="1"/>
  <c r="F143" i="32"/>
  <c r="A82" i="32"/>
  <c r="C4" i="32"/>
  <c r="A156" i="32" s="1"/>
  <c r="A4" i="32"/>
  <c r="C3" i="32"/>
  <c r="A96" i="32" s="1"/>
  <c r="A3" i="32"/>
  <c r="A74" i="32" s="1"/>
  <c r="F13" i="33"/>
  <c r="F146" i="33" s="1"/>
  <c r="F12" i="33"/>
  <c r="F144" i="33" s="1"/>
  <c r="F11" i="33"/>
  <c r="F143" i="33" s="1"/>
  <c r="C16" i="33"/>
  <c r="C149" i="33" s="1"/>
  <c r="C15" i="33"/>
  <c r="C148" i="33" s="1"/>
  <c r="A13" i="33"/>
  <c r="A85" i="33" s="1"/>
  <c r="A12" i="33"/>
  <c r="A144" i="33" s="1"/>
  <c r="A11" i="33"/>
  <c r="A82" i="33" s="1"/>
  <c r="A10" i="33"/>
  <c r="A142" i="33" s="1"/>
  <c r="C7" i="33"/>
  <c r="M197" i="33"/>
  <c r="I197" i="33"/>
  <c r="E197" i="33"/>
  <c r="M177" i="33"/>
  <c r="C177" i="33"/>
  <c r="M176" i="33"/>
  <c r="C176" i="33"/>
  <c r="M175" i="33"/>
  <c r="C175" i="33"/>
  <c r="K171" i="33"/>
  <c r="C171" i="33"/>
  <c r="K170" i="33"/>
  <c r="C170" i="33"/>
  <c r="K169" i="33"/>
  <c r="C169" i="33"/>
  <c r="M167" i="33"/>
  <c r="A149" i="33"/>
  <c r="A148" i="33"/>
  <c r="A136" i="33"/>
  <c r="K114" i="33"/>
  <c r="J114" i="33"/>
  <c r="D114" i="33"/>
  <c r="K113" i="33"/>
  <c r="J113" i="33"/>
  <c r="D113" i="33"/>
  <c r="M112" i="33"/>
  <c r="L112" i="33"/>
  <c r="K110" i="33"/>
  <c r="D110" i="33"/>
  <c r="K109" i="33"/>
  <c r="D109" i="33"/>
  <c r="K108" i="33"/>
  <c r="D108" i="33"/>
  <c r="M107" i="33"/>
  <c r="O105" i="33"/>
  <c r="A88" i="33"/>
  <c r="A87" i="33"/>
  <c r="F80" i="33"/>
  <c r="F141" i="33" s="1"/>
  <c r="A80" i="33"/>
  <c r="A141" i="33" s="1"/>
  <c r="C74" i="33"/>
  <c r="A73" i="33"/>
  <c r="N69" i="33"/>
  <c r="Q68" i="33"/>
  <c r="N68" i="33"/>
  <c r="N67" i="33"/>
  <c r="N66" i="33"/>
  <c r="I68" i="33"/>
  <c r="Q67" i="33"/>
  <c r="J171" i="33"/>
  <c r="J170" i="33"/>
  <c r="I69" i="33"/>
  <c r="J169" i="33"/>
  <c r="J110" i="33"/>
  <c r="J109" i="33"/>
  <c r="J108" i="33"/>
  <c r="H16" i="33"/>
  <c r="A158" i="33" s="1"/>
  <c r="C4" i="33"/>
  <c r="A156" i="33" s="1"/>
  <c r="A4" i="33"/>
  <c r="C3" i="33"/>
  <c r="A96" i="33" s="1"/>
  <c r="A3" i="33"/>
  <c r="A74" i="33" s="1"/>
  <c r="F13" i="34"/>
  <c r="F146" i="34" s="1"/>
  <c r="F12" i="34"/>
  <c r="F144" i="34" s="1"/>
  <c r="F11" i="34"/>
  <c r="F143" i="34" s="1"/>
  <c r="C16" i="34"/>
  <c r="C149" i="34" s="1"/>
  <c r="C15" i="34"/>
  <c r="C148" i="34" s="1"/>
  <c r="A13" i="34"/>
  <c r="A85" i="34" s="1"/>
  <c r="A12" i="34"/>
  <c r="A11" i="34"/>
  <c r="A82" i="34" s="1"/>
  <c r="A10" i="34"/>
  <c r="A142" i="34" s="1"/>
  <c r="C7" i="34"/>
  <c r="M197" i="34"/>
  <c r="I197" i="34"/>
  <c r="E197" i="34"/>
  <c r="M177" i="34"/>
  <c r="C177" i="34"/>
  <c r="M176" i="34"/>
  <c r="C176" i="34"/>
  <c r="M175" i="34"/>
  <c r="C175" i="34"/>
  <c r="K171" i="34"/>
  <c r="C171" i="34"/>
  <c r="K170" i="34"/>
  <c r="C170" i="34"/>
  <c r="K169" i="34"/>
  <c r="C169" i="34"/>
  <c r="M167" i="34"/>
  <c r="A149" i="34"/>
  <c r="A148" i="34"/>
  <c r="A141" i="34"/>
  <c r="A136" i="34"/>
  <c r="K114" i="34"/>
  <c r="J114" i="34"/>
  <c r="D114" i="34"/>
  <c r="K113" i="34"/>
  <c r="J113" i="34"/>
  <c r="D113" i="34"/>
  <c r="M112" i="34"/>
  <c r="L112" i="34"/>
  <c r="K110" i="34"/>
  <c r="D110" i="34"/>
  <c r="K109" i="34"/>
  <c r="D109" i="34"/>
  <c r="K108" i="34"/>
  <c r="D108" i="34"/>
  <c r="A88" i="34"/>
  <c r="A87" i="34"/>
  <c r="F80" i="34"/>
  <c r="F141" i="34" s="1"/>
  <c r="A80" i="34"/>
  <c r="C74" i="34"/>
  <c r="A73" i="34"/>
  <c r="N69" i="34"/>
  <c r="Q68" i="34"/>
  <c r="N68" i="34"/>
  <c r="N67" i="34"/>
  <c r="N66" i="34"/>
  <c r="I68" i="34"/>
  <c r="Q67" i="34"/>
  <c r="J171" i="34"/>
  <c r="J170" i="34"/>
  <c r="I69" i="34"/>
  <c r="J169" i="34"/>
  <c r="J110" i="34"/>
  <c r="J109" i="34"/>
  <c r="J108" i="34"/>
  <c r="H16" i="34"/>
  <c r="A158" i="34" s="1"/>
  <c r="A144" i="34"/>
  <c r="C4" i="34"/>
  <c r="A156" i="34" s="1"/>
  <c r="A4" i="34"/>
  <c r="C3" i="34"/>
  <c r="A96" i="34" s="1"/>
  <c r="A3" i="34"/>
  <c r="A74" i="34" s="1"/>
  <c r="F13" i="35"/>
  <c r="F146" i="35" s="1"/>
  <c r="F12" i="35"/>
  <c r="F144" i="35" s="1"/>
  <c r="F11" i="35"/>
  <c r="F143" i="35" s="1"/>
  <c r="C16" i="35"/>
  <c r="C149" i="35" s="1"/>
  <c r="C15" i="35"/>
  <c r="C148" i="35" s="1"/>
  <c r="A13" i="35"/>
  <c r="A12" i="35"/>
  <c r="A144" i="35" s="1"/>
  <c r="A11" i="35"/>
  <c r="A82" i="35" s="1"/>
  <c r="A10" i="35"/>
  <c r="C7" i="35"/>
  <c r="M197" i="35"/>
  <c r="I197" i="35"/>
  <c r="E197" i="35"/>
  <c r="M177" i="35"/>
  <c r="C177" i="35"/>
  <c r="M176" i="35"/>
  <c r="C176" i="35"/>
  <c r="M175" i="35"/>
  <c r="C175" i="35"/>
  <c r="K171" i="35"/>
  <c r="C171" i="35"/>
  <c r="K170" i="35"/>
  <c r="C170" i="35"/>
  <c r="K169" i="35"/>
  <c r="C169" i="35"/>
  <c r="M167" i="35"/>
  <c r="A149" i="35"/>
  <c r="A148" i="35"/>
  <c r="A136" i="35"/>
  <c r="K114" i="35"/>
  <c r="J114" i="35"/>
  <c r="D114" i="35"/>
  <c r="K113" i="35"/>
  <c r="J113" i="35"/>
  <c r="D113" i="35"/>
  <c r="M112" i="35"/>
  <c r="L112" i="35"/>
  <c r="K110" i="35"/>
  <c r="D110" i="35"/>
  <c r="K109" i="35"/>
  <c r="D109" i="35"/>
  <c r="K108" i="35"/>
  <c r="D108" i="35"/>
  <c r="A88" i="35"/>
  <c r="A87" i="35"/>
  <c r="F80" i="35"/>
  <c r="F141" i="35" s="1"/>
  <c r="A80" i="35"/>
  <c r="A141" i="35" s="1"/>
  <c r="C74" i="35"/>
  <c r="A73" i="35"/>
  <c r="N69" i="35"/>
  <c r="Q68" i="35"/>
  <c r="N68" i="35"/>
  <c r="N67" i="35"/>
  <c r="N66" i="35"/>
  <c r="I68" i="35"/>
  <c r="Q67" i="35"/>
  <c r="J171" i="35"/>
  <c r="J170" i="35"/>
  <c r="J110" i="35"/>
  <c r="J109" i="35"/>
  <c r="J108" i="35"/>
  <c r="H16" i="35"/>
  <c r="A158" i="35" s="1"/>
  <c r="A85" i="35"/>
  <c r="A142" i="35"/>
  <c r="C4" i="35"/>
  <c r="A156" i="35" s="1"/>
  <c r="A4" i="35"/>
  <c r="C3" i="35"/>
  <c r="A96" i="35" s="1"/>
  <c r="A3" i="35"/>
  <c r="A74" i="35" s="1"/>
  <c r="A10" i="36"/>
  <c r="A142" i="36" s="1"/>
  <c r="F13" i="36"/>
  <c r="F146" i="36" s="1"/>
  <c r="F12" i="36"/>
  <c r="F144" i="36" s="1"/>
  <c r="F11" i="36"/>
  <c r="F143" i="36" s="1"/>
  <c r="C16" i="36"/>
  <c r="C149" i="36" s="1"/>
  <c r="C15" i="36"/>
  <c r="C148" i="36" s="1"/>
  <c r="A13" i="36"/>
  <c r="A85" i="36" s="1"/>
  <c r="A12" i="36"/>
  <c r="A144" i="36" s="1"/>
  <c r="A11" i="36"/>
  <c r="A82" i="36" s="1"/>
  <c r="C7" i="36"/>
  <c r="M197" i="36"/>
  <c r="I197" i="36"/>
  <c r="E197" i="36"/>
  <c r="M177" i="36"/>
  <c r="C177" i="36"/>
  <c r="M176" i="36"/>
  <c r="C176" i="36"/>
  <c r="M175" i="36"/>
  <c r="C175" i="36"/>
  <c r="K171" i="36"/>
  <c r="C171" i="36"/>
  <c r="K170" i="36"/>
  <c r="C170" i="36"/>
  <c r="K169" i="36"/>
  <c r="C169" i="36"/>
  <c r="M167" i="36"/>
  <c r="M165" i="36"/>
  <c r="A149" i="36"/>
  <c r="A148" i="36"/>
  <c r="F141" i="36"/>
  <c r="A141" i="36"/>
  <c r="A136" i="36"/>
  <c r="K114" i="36"/>
  <c r="J114" i="36"/>
  <c r="D114" i="36"/>
  <c r="K113" i="36"/>
  <c r="J113" i="36"/>
  <c r="D113" i="36"/>
  <c r="M112" i="36"/>
  <c r="L112" i="36"/>
  <c r="K110" i="36"/>
  <c r="D110" i="36"/>
  <c r="K109" i="36"/>
  <c r="D109" i="36"/>
  <c r="K108" i="36"/>
  <c r="D108" i="36"/>
  <c r="M107" i="36"/>
  <c r="A88" i="36"/>
  <c r="A87" i="36"/>
  <c r="F80" i="36"/>
  <c r="A80" i="36"/>
  <c r="C74" i="36"/>
  <c r="A73" i="36"/>
  <c r="N69" i="36"/>
  <c r="Q68" i="36"/>
  <c r="N68" i="36"/>
  <c r="N67" i="36"/>
  <c r="N66" i="36"/>
  <c r="I68" i="36"/>
  <c r="Q67" i="36"/>
  <c r="J171" i="36"/>
  <c r="J170" i="36"/>
  <c r="I69" i="36"/>
  <c r="J169" i="36"/>
  <c r="J110" i="36"/>
  <c r="J109" i="36"/>
  <c r="J108" i="36"/>
  <c r="H16" i="36"/>
  <c r="A158" i="36" s="1"/>
  <c r="C4" i="36"/>
  <c r="A156" i="36" s="1"/>
  <c r="A4" i="36"/>
  <c r="C3" i="36"/>
  <c r="A96" i="36" s="1"/>
  <c r="A3" i="36"/>
  <c r="A74" i="36" s="1"/>
  <c r="F13" i="37"/>
  <c r="F146" i="37" s="1"/>
  <c r="F12" i="37"/>
  <c r="F144" i="37" s="1"/>
  <c r="F11" i="37"/>
  <c r="F143" i="37" s="1"/>
  <c r="C16" i="37"/>
  <c r="C149" i="37" s="1"/>
  <c r="C15" i="37"/>
  <c r="C148" i="37" s="1"/>
  <c r="A13" i="37"/>
  <c r="A85" i="37" s="1"/>
  <c r="A12" i="37"/>
  <c r="A11" i="37"/>
  <c r="A10" i="37"/>
  <c r="A142" i="37" s="1"/>
  <c r="C7" i="37"/>
  <c r="M197" i="37"/>
  <c r="I197" i="37"/>
  <c r="E197" i="37"/>
  <c r="M177" i="37"/>
  <c r="C177" i="37"/>
  <c r="M176" i="37"/>
  <c r="C176" i="37"/>
  <c r="M175" i="37"/>
  <c r="C175" i="37"/>
  <c r="K171" i="37"/>
  <c r="C171" i="37"/>
  <c r="K170" i="37"/>
  <c r="J170" i="37"/>
  <c r="C170" i="37"/>
  <c r="K169" i="37"/>
  <c r="C169" i="37"/>
  <c r="M167" i="37"/>
  <c r="M165" i="37"/>
  <c r="A149" i="37"/>
  <c r="A148" i="37"/>
  <c r="A136" i="37"/>
  <c r="K114" i="37"/>
  <c r="J114" i="37"/>
  <c r="D114" i="37"/>
  <c r="K113" i="37"/>
  <c r="J113" i="37"/>
  <c r="D113" i="37"/>
  <c r="M112" i="37"/>
  <c r="L112" i="37"/>
  <c r="K110" i="37"/>
  <c r="D110" i="37"/>
  <c r="K109" i="37"/>
  <c r="D109" i="37"/>
  <c r="K108" i="37"/>
  <c r="J108" i="37"/>
  <c r="D108" i="37"/>
  <c r="M107" i="37"/>
  <c r="O105" i="37"/>
  <c r="A88" i="37"/>
  <c r="A87" i="37"/>
  <c r="F85" i="37"/>
  <c r="F80" i="37"/>
  <c r="F141" i="37" s="1"/>
  <c r="A80" i="37"/>
  <c r="A141" i="37" s="1"/>
  <c r="C74" i="37"/>
  <c r="A73" i="37"/>
  <c r="N69" i="37"/>
  <c r="Q68" i="37"/>
  <c r="N68" i="37"/>
  <c r="N67" i="37"/>
  <c r="N66" i="37"/>
  <c r="I68" i="37"/>
  <c r="Q67" i="37"/>
  <c r="J171" i="37"/>
  <c r="I69" i="37"/>
  <c r="J169" i="37"/>
  <c r="J109" i="37"/>
  <c r="H16" i="37"/>
  <c r="A158" i="37" s="1"/>
  <c r="A144" i="37"/>
  <c r="A82" i="37"/>
  <c r="C4" i="37"/>
  <c r="A156" i="37" s="1"/>
  <c r="A4" i="37"/>
  <c r="C3" i="37"/>
  <c r="A96" i="37" s="1"/>
  <c r="A3" i="37"/>
  <c r="A74" i="37" s="1"/>
  <c r="A10" i="38"/>
  <c r="A142" i="38" s="1"/>
  <c r="F13" i="38"/>
  <c r="F146" i="38" s="1"/>
  <c r="F12" i="38"/>
  <c r="F144" i="38" s="1"/>
  <c r="F11" i="38"/>
  <c r="F143" i="38" s="1"/>
  <c r="C16" i="38"/>
  <c r="C149" i="38" s="1"/>
  <c r="C15" i="38"/>
  <c r="C148" i="38" s="1"/>
  <c r="A13" i="38"/>
  <c r="A85" i="38" s="1"/>
  <c r="A12" i="38"/>
  <c r="A11" i="38"/>
  <c r="C7" i="38"/>
  <c r="M197" i="38"/>
  <c r="I197" i="38"/>
  <c r="E197" i="38"/>
  <c r="M177" i="38"/>
  <c r="C177" i="38"/>
  <c r="M176" i="38"/>
  <c r="C176" i="38"/>
  <c r="M175" i="38"/>
  <c r="C175" i="38"/>
  <c r="K171" i="38"/>
  <c r="C171" i="38"/>
  <c r="K170" i="38"/>
  <c r="C170" i="38"/>
  <c r="K169" i="38"/>
  <c r="C169" i="38"/>
  <c r="M167" i="38"/>
  <c r="M165" i="38"/>
  <c r="A149" i="38"/>
  <c r="A148" i="38"/>
  <c r="A136" i="38"/>
  <c r="K114" i="38"/>
  <c r="J114" i="38"/>
  <c r="D114" i="38"/>
  <c r="K113" i="38"/>
  <c r="J113" i="38"/>
  <c r="D113" i="38"/>
  <c r="M112" i="38"/>
  <c r="L112" i="38"/>
  <c r="K110" i="38"/>
  <c r="D110" i="38"/>
  <c r="K109" i="38"/>
  <c r="D109" i="38"/>
  <c r="K108" i="38"/>
  <c r="D108" i="38"/>
  <c r="M107" i="38"/>
  <c r="O105" i="38"/>
  <c r="A88" i="38"/>
  <c r="A87" i="38"/>
  <c r="F80" i="38"/>
  <c r="F141" i="38" s="1"/>
  <c r="A80" i="38"/>
  <c r="A141" i="38" s="1"/>
  <c r="C74" i="38"/>
  <c r="A73" i="38"/>
  <c r="N69" i="38"/>
  <c r="Q68" i="38"/>
  <c r="N68" i="38"/>
  <c r="E68" i="38"/>
  <c r="N67" i="38"/>
  <c r="Q66" i="38"/>
  <c r="N66" i="38"/>
  <c r="I68" i="38"/>
  <c r="Q67" i="38"/>
  <c r="J171" i="38"/>
  <c r="J170" i="38"/>
  <c r="J110" i="38"/>
  <c r="J109" i="38"/>
  <c r="J108" i="38"/>
  <c r="H16" i="38"/>
  <c r="A158" i="38" s="1"/>
  <c r="A144" i="38"/>
  <c r="A82" i="38"/>
  <c r="C4" i="38"/>
  <c r="A156" i="38" s="1"/>
  <c r="A4" i="38"/>
  <c r="C3" i="38"/>
  <c r="A96" i="38" s="1"/>
  <c r="A3" i="38"/>
  <c r="A74" i="38" s="1"/>
  <c r="F13" i="39"/>
  <c r="F146" i="39" s="1"/>
  <c r="F12" i="39"/>
  <c r="F144" i="39" s="1"/>
  <c r="F11" i="39"/>
  <c r="F143" i="39" s="1"/>
  <c r="C16" i="39"/>
  <c r="C149" i="39" s="1"/>
  <c r="C15" i="39"/>
  <c r="C148" i="39" s="1"/>
  <c r="A13" i="39"/>
  <c r="A85" i="39" s="1"/>
  <c r="A12" i="39"/>
  <c r="A144" i="39" s="1"/>
  <c r="A11" i="39"/>
  <c r="A82" i="39" s="1"/>
  <c r="A10" i="39"/>
  <c r="A142" i="39" s="1"/>
  <c r="C7" i="39"/>
  <c r="M197" i="39"/>
  <c r="I197" i="39"/>
  <c r="E197" i="39"/>
  <c r="M177" i="39"/>
  <c r="C177" i="39"/>
  <c r="M176" i="39"/>
  <c r="C176" i="39"/>
  <c r="M175" i="39"/>
  <c r="C175" i="39"/>
  <c r="K171" i="39"/>
  <c r="C171" i="39"/>
  <c r="K170" i="39"/>
  <c r="C170" i="39"/>
  <c r="K169" i="39"/>
  <c r="C169" i="39"/>
  <c r="A149" i="39"/>
  <c r="A148" i="39"/>
  <c r="A136" i="39"/>
  <c r="K114" i="39"/>
  <c r="J114" i="39"/>
  <c r="D114" i="39"/>
  <c r="K113" i="39"/>
  <c r="J113" i="39"/>
  <c r="D113" i="39"/>
  <c r="M112" i="39"/>
  <c r="L112" i="39"/>
  <c r="K110" i="39"/>
  <c r="D110" i="39"/>
  <c r="K109" i="39"/>
  <c r="D109" i="39"/>
  <c r="K108" i="39"/>
  <c r="D108" i="39"/>
  <c r="M107" i="39"/>
  <c r="A88" i="39"/>
  <c r="A87" i="39"/>
  <c r="F80" i="39"/>
  <c r="F141" i="39" s="1"/>
  <c r="A80" i="39"/>
  <c r="A141" i="39" s="1"/>
  <c r="C74" i="39"/>
  <c r="A73" i="39"/>
  <c r="N69" i="39"/>
  <c r="Q68" i="39"/>
  <c r="N68" i="39"/>
  <c r="N67" i="39"/>
  <c r="N66" i="39"/>
  <c r="I68" i="39"/>
  <c r="Q67" i="39"/>
  <c r="J171" i="39"/>
  <c r="J170" i="39"/>
  <c r="I69" i="39"/>
  <c r="J169" i="39"/>
  <c r="J110" i="39"/>
  <c r="J109" i="39"/>
  <c r="J108" i="39"/>
  <c r="H16" i="39"/>
  <c r="A158" i="39" s="1"/>
  <c r="C4" i="39"/>
  <c r="A156" i="39" s="1"/>
  <c r="A4" i="39"/>
  <c r="C3" i="39"/>
  <c r="A96" i="39" s="1"/>
  <c r="A3" i="39"/>
  <c r="A74" i="39" s="1"/>
  <c r="F13" i="40"/>
  <c r="F146" i="40" s="1"/>
  <c r="F12" i="40"/>
  <c r="F144" i="40" s="1"/>
  <c r="F11" i="40"/>
  <c r="F143" i="40" s="1"/>
  <c r="C16" i="40"/>
  <c r="C149" i="40" s="1"/>
  <c r="C15" i="40"/>
  <c r="C148" i="40" s="1"/>
  <c r="A13" i="40"/>
  <c r="A85" i="40" s="1"/>
  <c r="A12" i="40"/>
  <c r="A144" i="40" s="1"/>
  <c r="A11" i="40"/>
  <c r="A82" i="40" s="1"/>
  <c r="A10" i="40"/>
  <c r="A142" i="40" s="1"/>
  <c r="C7" i="40"/>
  <c r="M197" i="40"/>
  <c r="I197" i="40"/>
  <c r="E197" i="40"/>
  <c r="M177" i="40"/>
  <c r="C177" i="40"/>
  <c r="M176" i="40"/>
  <c r="C176" i="40"/>
  <c r="M175" i="40"/>
  <c r="C175" i="40"/>
  <c r="K171" i="40"/>
  <c r="C171" i="40"/>
  <c r="K170" i="40"/>
  <c r="C170" i="40"/>
  <c r="K169" i="40"/>
  <c r="C169" i="40"/>
  <c r="M167" i="40"/>
  <c r="M165" i="40"/>
  <c r="A149" i="40"/>
  <c r="A148" i="40"/>
  <c r="F141" i="40"/>
  <c r="A136" i="40"/>
  <c r="K114" i="40"/>
  <c r="J114" i="40"/>
  <c r="D114" i="40"/>
  <c r="K113" i="40"/>
  <c r="J113" i="40"/>
  <c r="D113" i="40"/>
  <c r="M112" i="40"/>
  <c r="L112" i="40"/>
  <c r="K110" i="40"/>
  <c r="D110" i="40"/>
  <c r="K109" i="40"/>
  <c r="D109" i="40"/>
  <c r="K108" i="40"/>
  <c r="D108" i="40"/>
  <c r="M107" i="40"/>
  <c r="O105" i="40"/>
  <c r="A88" i="40"/>
  <c r="A87" i="40"/>
  <c r="F80" i="40"/>
  <c r="A80" i="40"/>
  <c r="A141" i="40" s="1"/>
  <c r="C74" i="40"/>
  <c r="A73" i="40"/>
  <c r="N69" i="40"/>
  <c r="Q68" i="40"/>
  <c r="N68" i="40"/>
  <c r="N67" i="40"/>
  <c r="N66" i="40"/>
  <c r="I68" i="40"/>
  <c r="Q67" i="40"/>
  <c r="J171" i="40"/>
  <c r="J170" i="40"/>
  <c r="I69" i="40"/>
  <c r="J169" i="40"/>
  <c r="J110" i="40"/>
  <c r="J109" i="40"/>
  <c r="J108" i="40"/>
  <c r="H16" i="40"/>
  <c r="A158" i="40" s="1"/>
  <c r="C4" i="40"/>
  <c r="A156" i="40" s="1"/>
  <c r="A4" i="40"/>
  <c r="C3" i="40"/>
  <c r="A96" i="40" s="1"/>
  <c r="A3" i="40"/>
  <c r="A74" i="40" s="1"/>
  <c r="A10" i="41"/>
  <c r="A142" i="41" s="1"/>
  <c r="F13" i="41"/>
  <c r="F146" i="41" s="1"/>
  <c r="F12" i="41"/>
  <c r="F11" i="41"/>
  <c r="F143" i="41" s="1"/>
  <c r="C16" i="41"/>
  <c r="C149" i="41" s="1"/>
  <c r="C15" i="41"/>
  <c r="C148" i="41" s="1"/>
  <c r="A13" i="41"/>
  <c r="A85" i="41" s="1"/>
  <c r="A12" i="41"/>
  <c r="A144" i="41" s="1"/>
  <c r="A11" i="41"/>
  <c r="A82" i="41" s="1"/>
  <c r="C7" i="41"/>
  <c r="M197" i="41"/>
  <c r="I197" i="41"/>
  <c r="E197" i="41"/>
  <c r="M177" i="41"/>
  <c r="C177" i="41"/>
  <c r="M176" i="41"/>
  <c r="C176" i="41"/>
  <c r="M175" i="41"/>
  <c r="C175" i="41"/>
  <c r="K171" i="41"/>
  <c r="C171" i="41"/>
  <c r="K170" i="41"/>
  <c r="C170" i="41"/>
  <c r="K169" i="41"/>
  <c r="C169" i="41"/>
  <c r="M167" i="41"/>
  <c r="A149" i="41"/>
  <c r="A148" i="41"/>
  <c r="A136" i="41"/>
  <c r="K114" i="41"/>
  <c r="J114" i="41"/>
  <c r="D114" i="41"/>
  <c r="K113" i="41"/>
  <c r="J113" i="41"/>
  <c r="D113" i="41"/>
  <c r="M112" i="41"/>
  <c r="L112" i="41"/>
  <c r="K110" i="41"/>
  <c r="D110" i="41"/>
  <c r="K109" i="41"/>
  <c r="D109" i="41"/>
  <c r="K108" i="41"/>
  <c r="D108" i="41"/>
  <c r="A88" i="41"/>
  <c r="A87" i="41"/>
  <c r="F80" i="41"/>
  <c r="F141" i="41" s="1"/>
  <c r="A80" i="41"/>
  <c r="A141" i="41" s="1"/>
  <c r="C74" i="41"/>
  <c r="A73" i="41"/>
  <c r="N69" i="41"/>
  <c r="Q68" i="41"/>
  <c r="N68" i="41"/>
  <c r="N67" i="41"/>
  <c r="N66" i="41"/>
  <c r="I68" i="41"/>
  <c r="Q67" i="41"/>
  <c r="J171" i="41"/>
  <c r="J170" i="41"/>
  <c r="I69" i="41"/>
  <c r="J169" i="41"/>
  <c r="J109" i="41"/>
  <c r="J108" i="41"/>
  <c r="H16" i="41"/>
  <c r="A158" i="41" s="1"/>
  <c r="F144" i="41"/>
  <c r="C4" i="41"/>
  <c r="A156" i="41" s="1"/>
  <c r="A4" i="41"/>
  <c r="C3" i="41"/>
  <c r="A96" i="41" s="1"/>
  <c r="A3" i="41"/>
  <c r="A74" i="41" s="1"/>
  <c r="F13" i="42"/>
  <c r="F146" i="42" s="1"/>
  <c r="F12" i="42"/>
  <c r="F144" i="42" s="1"/>
  <c r="F11" i="42"/>
  <c r="F143" i="42" s="1"/>
  <c r="C16" i="42"/>
  <c r="C149" i="42" s="1"/>
  <c r="C15" i="42"/>
  <c r="C148" i="42" s="1"/>
  <c r="A13" i="42"/>
  <c r="A85" i="42" s="1"/>
  <c r="A12" i="42"/>
  <c r="A11" i="42"/>
  <c r="A82" i="42" s="1"/>
  <c r="C7" i="42"/>
  <c r="A10" i="42"/>
  <c r="A142" i="42" s="1"/>
  <c r="M197" i="42"/>
  <c r="I197" i="42"/>
  <c r="E197" i="42"/>
  <c r="M177" i="42"/>
  <c r="C177" i="42"/>
  <c r="M176" i="42"/>
  <c r="C176" i="42"/>
  <c r="M175" i="42"/>
  <c r="C175" i="42"/>
  <c r="K171" i="42"/>
  <c r="C171" i="42"/>
  <c r="K170" i="42"/>
  <c r="C170" i="42"/>
  <c r="K169" i="42"/>
  <c r="C169" i="42"/>
  <c r="M167" i="42"/>
  <c r="A149" i="42"/>
  <c r="A148" i="42"/>
  <c r="A136" i="42"/>
  <c r="K114" i="42"/>
  <c r="J114" i="42"/>
  <c r="D114" i="42"/>
  <c r="K113" i="42"/>
  <c r="J113" i="42"/>
  <c r="D113" i="42"/>
  <c r="M112" i="42"/>
  <c r="L112" i="42"/>
  <c r="K110" i="42"/>
  <c r="D110" i="42"/>
  <c r="K109" i="42"/>
  <c r="D109" i="42"/>
  <c r="K108" i="42"/>
  <c r="D108" i="42"/>
  <c r="A88" i="42"/>
  <c r="A87" i="42"/>
  <c r="F80" i="42"/>
  <c r="F141" i="42" s="1"/>
  <c r="A80" i="42"/>
  <c r="A141" i="42" s="1"/>
  <c r="C74" i="42"/>
  <c r="A73" i="42"/>
  <c r="N69" i="42"/>
  <c r="Q68" i="42"/>
  <c r="N68" i="42"/>
  <c r="E68" i="42"/>
  <c r="N67" i="42"/>
  <c r="Q66" i="42"/>
  <c r="N66" i="42"/>
  <c r="I68" i="42"/>
  <c r="Q67" i="42"/>
  <c r="J171" i="42"/>
  <c r="J170" i="42"/>
  <c r="J110" i="42"/>
  <c r="J109" i="42"/>
  <c r="J108" i="42"/>
  <c r="H16" i="42"/>
  <c r="A158" i="42" s="1"/>
  <c r="A144" i="42"/>
  <c r="C4" i="42"/>
  <c r="A156" i="42" s="1"/>
  <c r="A4" i="42"/>
  <c r="C3" i="42"/>
  <c r="A96" i="42" s="1"/>
  <c r="A3" i="42"/>
  <c r="A74" i="42" s="1"/>
  <c r="F13" i="43"/>
  <c r="F146" i="43" s="1"/>
  <c r="F12" i="43"/>
  <c r="F144" i="43" s="1"/>
  <c r="F11" i="43"/>
  <c r="F143" i="43" s="1"/>
  <c r="C16" i="43"/>
  <c r="C149" i="43" s="1"/>
  <c r="C15" i="43"/>
  <c r="C148" i="43" s="1"/>
  <c r="A13" i="43"/>
  <c r="A146" i="43" s="1"/>
  <c r="A12" i="43"/>
  <c r="A144" i="43" s="1"/>
  <c r="A11" i="43"/>
  <c r="A143" i="43" s="1"/>
  <c r="A10" i="43"/>
  <c r="A142" i="43" s="1"/>
  <c r="C7" i="43"/>
  <c r="M197" i="43"/>
  <c r="I197" i="43"/>
  <c r="E197" i="43"/>
  <c r="M177" i="43"/>
  <c r="C177" i="43"/>
  <c r="M176" i="43"/>
  <c r="C176" i="43"/>
  <c r="M175" i="43"/>
  <c r="C175" i="43"/>
  <c r="K171" i="43"/>
  <c r="C171" i="43"/>
  <c r="K170" i="43"/>
  <c r="C170" i="43"/>
  <c r="K169" i="43"/>
  <c r="C169" i="43"/>
  <c r="M167" i="43"/>
  <c r="A149" i="43"/>
  <c r="A148" i="43"/>
  <c r="A136" i="43"/>
  <c r="K114" i="43"/>
  <c r="J114" i="43"/>
  <c r="D114" i="43"/>
  <c r="K113" i="43"/>
  <c r="J113" i="43"/>
  <c r="D113" i="43"/>
  <c r="M112" i="43"/>
  <c r="L112" i="43"/>
  <c r="K110" i="43"/>
  <c r="D110" i="43"/>
  <c r="K109" i="43"/>
  <c r="D109" i="43"/>
  <c r="K108" i="43"/>
  <c r="D108" i="43"/>
  <c r="A88" i="43"/>
  <c r="A87" i="43"/>
  <c r="A85" i="43"/>
  <c r="F80" i="43"/>
  <c r="F141" i="43" s="1"/>
  <c r="A80" i="43"/>
  <c r="A141" i="43" s="1"/>
  <c r="C74" i="43"/>
  <c r="A73" i="43"/>
  <c r="N69" i="43"/>
  <c r="Q68" i="43"/>
  <c r="N68" i="43"/>
  <c r="N67" i="43"/>
  <c r="N66" i="43"/>
  <c r="I68" i="43"/>
  <c r="Q67" i="43"/>
  <c r="J171" i="43"/>
  <c r="J170" i="43"/>
  <c r="J109" i="43"/>
  <c r="J108" i="43"/>
  <c r="H16" i="43"/>
  <c r="A158" i="43" s="1"/>
  <c r="C4" i="43"/>
  <c r="A156" i="43" s="1"/>
  <c r="A4" i="43"/>
  <c r="C3" i="43"/>
  <c r="A96" i="43" s="1"/>
  <c r="A3" i="43"/>
  <c r="A74" i="43" s="1"/>
  <c r="F13" i="44"/>
  <c r="F146" i="44" s="1"/>
  <c r="F12" i="44"/>
  <c r="F144" i="44" s="1"/>
  <c r="F11" i="44"/>
  <c r="C16" i="44"/>
  <c r="C149" i="44" s="1"/>
  <c r="C15" i="44"/>
  <c r="C148" i="44" s="1"/>
  <c r="A13" i="44"/>
  <c r="A85" i="44" s="1"/>
  <c r="A12" i="44"/>
  <c r="A144" i="44" s="1"/>
  <c r="A11" i="44"/>
  <c r="A82" i="44" s="1"/>
  <c r="A10" i="44"/>
  <c r="A142" i="44" s="1"/>
  <c r="C7" i="44"/>
  <c r="M197" i="44"/>
  <c r="I197" i="44"/>
  <c r="E197" i="44"/>
  <c r="M177" i="44"/>
  <c r="C177" i="44"/>
  <c r="M176" i="44"/>
  <c r="C176" i="44"/>
  <c r="M175" i="44"/>
  <c r="C175" i="44"/>
  <c r="K171" i="44"/>
  <c r="C171" i="44"/>
  <c r="K170" i="44"/>
  <c r="C170" i="44"/>
  <c r="K169" i="44"/>
  <c r="C169" i="44"/>
  <c r="M165" i="44"/>
  <c r="A149" i="44"/>
  <c r="A148" i="44"/>
  <c r="A136" i="44"/>
  <c r="K114" i="44"/>
  <c r="J114" i="44"/>
  <c r="D114" i="44"/>
  <c r="K113" i="44"/>
  <c r="J113" i="44"/>
  <c r="D113" i="44"/>
  <c r="M112" i="44"/>
  <c r="L112" i="44"/>
  <c r="K110" i="44"/>
  <c r="D110" i="44"/>
  <c r="K109" i="44"/>
  <c r="D109" i="44"/>
  <c r="K108" i="44"/>
  <c r="D108" i="44"/>
  <c r="M107" i="44"/>
  <c r="O105" i="44"/>
  <c r="A88" i="44"/>
  <c r="A87" i="44"/>
  <c r="F80" i="44"/>
  <c r="F141" i="44" s="1"/>
  <c r="A80" i="44"/>
  <c r="A141" i="44" s="1"/>
  <c r="C74" i="44"/>
  <c r="A73" i="44"/>
  <c r="N69" i="44"/>
  <c r="Q68" i="44"/>
  <c r="N68" i="44"/>
  <c r="N67" i="44"/>
  <c r="N66" i="44"/>
  <c r="I68" i="44"/>
  <c r="Q67" i="44"/>
  <c r="J171" i="44"/>
  <c r="J170" i="44"/>
  <c r="J110" i="44"/>
  <c r="J109" i="44"/>
  <c r="J108" i="44"/>
  <c r="H16" i="44"/>
  <c r="A158" i="44" s="1"/>
  <c r="F143" i="44"/>
  <c r="C4" i="44"/>
  <c r="A156" i="44" s="1"/>
  <c r="A4" i="44"/>
  <c r="C3" i="44"/>
  <c r="A96" i="44" s="1"/>
  <c r="A3" i="44"/>
  <c r="A74" i="44" s="1"/>
  <c r="A10" i="45"/>
  <c r="A142" i="45" s="1"/>
  <c r="F13" i="45"/>
  <c r="F146" i="45" s="1"/>
  <c r="F12" i="45"/>
  <c r="F144" i="45" s="1"/>
  <c r="F11" i="45"/>
  <c r="F143" i="45" s="1"/>
  <c r="C16" i="45"/>
  <c r="C88" i="45" s="1"/>
  <c r="C15" i="45"/>
  <c r="C148" i="45" s="1"/>
  <c r="A13" i="45"/>
  <c r="A85" i="45" s="1"/>
  <c r="A12" i="45"/>
  <c r="A144" i="45" s="1"/>
  <c r="A11" i="45"/>
  <c r="A82" i="45" s="1"/>
  <c r="C7" i="45"/>
  <c r="M197" i="45"/>
  <c r="I197" i="45"/>
  <c r="E197" i="45"/>
  <c r="M177" i="45"/>
  <c r="C177" i="45"/>
  <c r="M176" i="45"/>
  <c r="C176" i="45"/>
  <c r="M175" i="45"/>
  <c r="C175" i="45"/>
  <c r="K171" i="45"/>
  <c r="C171" i="45"/>
  <c r="K170" i="45"/>
  <c r="C170" i="45"/>
  <c r="K169" i="45"/>
  <c r="C169" i="45"/>
  <c r="A149" i="45"/>
  <c r="A148" i="45"/>
  <c r="A136" i="45"/>
  <c r="K114" i="45"/>
  <c r="J114" i="45"/>
  <c r="D114" i="45"/>
  <c r="K113" i="45"/>
  <c r="J113" i="45"/>
  <c r="D113" i="45"/>
  <c r="M112" i="45"/>
  <c r="L112" i="45"/>
  <c r="K110" i="45"/>
  <c r="D110" i="45"/>
  <c r="K109" i="45"/>
  <c r="D109" i="45"/>
  <c r="K108" i="45"/>
  <c r="D108" i="45"/>
  <c r="M107" i="45"/>
  <c r="A88" i="45"/>
  <c r="A87" i="45"/>
  <c r="F80" i="45"/>
  <c r="F141" i="45" s="1"/>
  <c r="A80" i="45"/>
  <c r="A141" i="45" s="1"/>
  <c r="C74" i="45"/>
  <c r="A73" i="45"/>
  <c r="N69" i="45"/>
  <c r="Q68" i="45"/>
  <c r="N68" i="45"/>
  <c r="N67" i="45"/>
  <c r="N66" i="45"/>
  <c r="I68" i="45"/>
  <c r="E67" i="45"/>
  <c r="Q67" i="45"/>
  <c r="L175" i="45"/>
  <c r="J171" i="45"/>
  <c r="J170" i="45"/>
  <c r="J110" i="45"/>
  <c r="J109" i="45"/>
  <c r="J108" i="45"/>
  <c r="H16" i="45"/>
  <c r="A158" i="45" s="1"/>
  <c r="C4" i="45"/>
  <c r="A156" i="45" s="1"/>
  <c r="A4" i="45"/>
  <c r="C3" i="45"/>
  <c r="A96" i="45" s="1"/>
  <c r="A3" i="45"/>
  <c r="A74" i="45" s="1"/>
  <c r="F13" i="46"/>
  <c r="F146" i="46" s="1"/>
  <c r="F12" i="46"/>
  <c r="F144" i="46" s="1"/>
  <c r="F11" i="46"/>
  <c r="F143" i="46" s="1"/>
  <c r="C16" i="46"/>
  <c r="C149" i="46" s="1"/>
  <c r="C15" i="46"/>
  <c r="C148" i="46" s="1"/>
  <c r="A13" i="46"/>
  <c r="A85" i="46" s="1"/>
  <c r="A12" i="46"/>
  <c r="A144" i="46" s="1"/>
  <c r="A11" i="46"/>
  <c r="A82" i="46" s="1"/>
  <c r="A10" i="46"/>
  <c r="A142" i="46" s="1"/>
  <c r="C7" i="46"/>
  <c r="M197" i="46"/>
  <c r="I197" i="46"/>
  <c r="E197" i="46"/>
  <c r="M177" i="46"/>
  <c r="C177" i="46"/>
  <c r="M176" i="46"/>
  <c r="C176" i="46"/>
  <c r="M175" i="46"/>
  <c r="C175" i="46"/>
  <c r="K171" i="46"/>
  <c r="C171" i="46"/>
  <c r="K170" i="46"/>
  <c r="C170" i="46"/>
  <c r="K169" i="46"/>
  <c r="C169" i="46"/>
  <c r="M167" i="46"/>
  <c r="A149" i="46"/>
  <c r="A148" i="46"/>
  <c r="A136" i="46"/>
  <c r="K114" i="46"/>
  <c r="J114" i="46"/>
  <c r="D114" i="46"/>
  <c r="K113" i="46"/>
  <c r="J113" i="46"/>
  <c r="D113" i="46"/>
  <c r="M112" i="46"/>
  <c r="L112" i="46"/>
  <c r="K110" i="46"/>
  <c r="D110" i="46"/>
  <c r="K109" i="46"/>
  <c r="D109" i="46"/>
  <c r="K108" i="46"/>
  <c r="D108" i="46"/>
  <c r="M107" i="46"/>
  <c r="O105" i="46"/>
  <c r="A88" i="46"/>
  <c r="A87" i="46"/>
  <c r="F80" i="46"/>
  <c r="F141" i="46" s="1"/>
  <c r="A80" i="46"/>
  <c r="A141" i="46" s="1"/>
  <c r="C74" i="46"/>
  <c r="A73" i="46"/>
  <c r="N69" i="46"/>
  <c r="Q68" i="46"/>
  <c r="N68" i="46"/>
  <c r="N67" i="46"/>
  <c r="N66" i="46"/>
  <c r="I68" i="46"/>
  <c r="Q67" i="46"/>
  <c r="J171" i="46"/>
  <c r="J170" i="46"/>
  <c r="J110" i="46"/>
  <c r="J109" i="46"/>
  <c r="J108" i="46"/>
  <c r="H16" i="46"/>
  <c r="A158" i="46" s="1"/>
  <c r="C4" i="46"/>
  <c r="A156" i="46" s="1"/>
  <c r="A4" i="46"/>
  <c r="C3" i="46"/>
  <c r="A96" i="46" s="1"/>
  <c r="A3" i="46"/>
  <c r="A74" i="46" s="1"/>
  <c r="A10" i="47"/>
  <c r="A142" i="47" s="1"/>
  <c r="C7" i="47"/>
  <c r="F13" i="47"/>
  <c r="F146" i="47" s="1"/>
  <c r="F12" i="47"/>
  <c r="F11" i="47"/>
  <c r="C16" i="47"/>
  <c r="C149" i="47" s="1"/>
  <c r="C15" i="47"/>
  <c r="C148" i="47" s="1"/>
  <c r="A13" i="47"/>
  <c r="A85" i="47" s="1"/>
  <c r="A12" i="47"/>
  <c r="A11" i="47"/>
  <c r="A82" i="47" s="1"/>
  <c r="M197" i="47"/>
  <c r="I197" i="47"/>
  <c r="E197" i="47"/>
  <c r="M177" i="47"/>
  <c r="C177" i="47"/>
  <c r="M176" i="47"/>
  <c r="C176" i="47"/>
  <c r="M175" i="47"/>
  <c r="C175" i="47"/>
  <c r="K171" i="47"/>
  <c r="C171" i="47"/>
  <c r="K170" i="47"/>
  <c r="C170" i="47"/>
  <c r="K169" i="47"/>
  <c r="C169" i="47"/>
  <c r="A149" i="47"/>
  <c r="A148" i="47"/>
  <c r="A136" i="47"/>
  <c r="K114" i="47"/>
  <c r="J114" i="47"/>
  <c r="D114" i="47"/>
  <c r="K113" i="47"/>
  <c r="J113" i="47"/>
  <c r="D113" i="47"/>
  <c r="M112" i="47"/>
  <c r="L112" i="47"/>
  <c r="K110" i="47"/>
  <c r="D110" i="47"/>
  <c r="K109" i="47"/>
  <c r="D109" i="47"/>
  <c r="K108" i="47"/>
  <c r="D108" i="47"/>
  <c r="A88" i="47"/>
  <c r="A87" i="47"/>
  <c r="F80" i="47"/>
  <c r="F141" i="47" s="1"/>
  <c r="A80" i="47"/>
  <c r="A141" i="47" s="1"/>
  <c r="C74" i="47"/>
  <c r="A73" i="47"/>
  <c r="N69" i="47"/>
  <c r="Q68" i="47"/>
  <c r="N68" i="47"/>
  <c r="N67" i="47"/>
  <c r="N66" i="47"/>
  <c r="I68" i="47"/>
  <c r="Q67" i="47"/>
  <c r="J171" i="47"/>
  <c r="J170" i="47"/>
  <c r="I69" i="47"/>
  <c r="J169" i="47"/>
  <c r="J110" i="47"/>
  <c r="J109" i="47"/>
  <c r="J108" i="47"/>
  <c r="H16" i="47"/>
  <c r="A158" i="47" s="1"/>
  <c r="F144" i="47"/>
  <c r="A144" i="47"/>
  <c r="F143" i="47"/>
  <c r="C4" i="47"/>
  <c r="A156" i="47" s="1"/>
  <c r="A4" i="47"/>
  <c r="C3" i="47"/>
  <c r="A96" i="47" s="1"/>
  <c r="A3" i="47"/>
  <c r="A74" i="47" s="1"/>
  <c r="C7" i="48"/>
  <c r="F13" i="48"/>
  <c r="F146" i="48" s="1"/>
  <c r="F12" i="48"/>
  <c r="F144" i="48" s="1"/>
  <c r="F11" i="48"/>
  <c r="F143" i="48" s="1"/>
  <c r="C16" i="48"/>
  <c r="C149" i="48" s="1"/>
  <c r="C15" i="48"/>
  <c r="C148" i="48" s="1"/>
  <c r="A13" i="48"/>
  <c r="A85" i="48" s="1"/>
  <c r="A12" i="48"/>
  <c r="A144" i="48" s="1"/>
  <c r="A11" i="48"/>
  <c r="A82" i="48" s="1"/>
  <c r="A10" i="48"/>
  <c r="M197" i="48"/>
  <c r="I197" i="48"/>
  <c r="E197" i="48"/>
  <c r="M177" i="48"/>
  <c r="C177" i="48"/>
  <c r="M176" i="48"/>
  <c r="C176" i="48"/>
  <c r="M175" i="48"/>
  <c r="C175" i="48"/>
  <c r="K171" i="48"/>
  <c r="C171" i="48"/>
  <c r="K170" i="48"/>
  <c r="C170" i="48"/>
  <c r="K169" i="48"/>
  <c r="C169" i="48"/>
  <c r="A149" i="48"/>
  <c r="A148" i="48"/>
  <c r="A141" i="48"/>
  <c r="A136" i="48"/>
  <c r="K114" i="48"/>
  <c r="J114" i="48"/>
  <c r="D114" i="48"/>
  <c r="K113" i="48"/>
  <c r="J113" i="48"/>
  <c r="D113" i="48"/>
  <c r="M112" i="48"/>
  <c r="L112" i="48"/>
  <c r="K110" i="48"/>
  <c r="D110" i="48"/>
  <c r="K109" i="48"/>
  <c r="D109" i="48"/>
  <c r="K108" i="48"/>
  <c r="D108" i="48"/>
  <c r="A88" i="48"/>
  <c r="A87" i="48"/>
  <c r="F80" i="48"/>
  <c r="F141" i="48" s="1"/>
  <c r="A80" i="48"/>
  <c r="C74" i="48"/>
  <c r="A73" i="48"/>
  <c r="N69" i="48"/>
  <c r="Q68" i="48"/>
  <c r="N68" i="48"/>
  <c r="N67" i="48"/>
  <c r="N66" i="48"/>
  <c r="I68" i="48"/>
  <c r="Q67" i="48"/>
  <c r="J171" i="48"/>
  <c r="J170" i="48"/>
  <c r="J110" i="48"/>
  <c r="J109" i="48"/>
  <c r="J108" i="48"/>
  <c r="H16" i="48"/>
  <c r="A158" i="48" s="1"/>
  <c r="A142" i="48"/>
  <c r="C4" i="48"/>
  <c r="A156" i="48" s="1"/>
  <c r="A4" i="48"/>
  <c r="C3" i="48"/>
  <c r="A96" i="48" s="1"/>
  <c r="A3" i="48"/>
  <c r="A74" i="48" s="1"/>
  <c r="A10" i="49"/>
  <c r="A142" i="49" s="1"/>
  <c r="C16" i="49"/>
  <c r="C15" i="49"/>
  <c r="F13" i="49"/>
  <c r="F146" i="49" s="1"/>
  <c r="F12" i="49"/>
  <c r="F144" i="49" s="1"/>
  <c r="F11" i="49"/>
  <c r="F143" i="49" s="1"/>
  <c r="A13" i="49"/>
  <c r="A85" i="49" s="1"/>
  <c r="A12" i="49"/>
  <c r="A144" i="49" s="1"/>
  <c r="A11" i="49"/>
  <c r="A82" i="49" s="1"/>
  <c r="C7" i="49"/>
  <c r="M197" i="49"/>
  <c r="I197" i="49"/>
  <c r="E197" i="49"/>
  <c r="M177" i="49"/>
  <c r="C177" i="49"/>
  <c r="M176" i="49"/>
  <c r="C176" i="49"/>
  <c r="M175" i="49"/>
  <c r="C175" i="49"/>
  <c r="K171" i="49"/>
  <c r="C171" i="49"/>
  <c r="K170" i="49"/>
  <c r="C170" i="49"/>
  <c r="K169" i="49"/>
  <c r="C169" i="49"/>
  <c r="A149" i="49"/>
  <c r="A148" i="49"/>
  <c r="A136" i="49"/>
  <c r="K114" i="49"/>
  <c r="J114" i="49"/>
  <c r="D114" i="49"/>
  <c r="K113" i="49"/>
  <c r="J113" i="49"/>
  <c r="D113" i="49"/>
  <c r="M112" i="49"/>
  <c r="L112" i="49"/>
  <c r="K110" i="49"/>
  <c r="D110" i="49"/>
  <c r="K109" i="49"/>
  <c r="D109" i="49"/>
  <c r="K108" i="49"/>
  <c r="D108" i="49"/>
  <c r="A88" i="49"/>
  <c r="A87" i="49"/>
  <c r="F80" i="49"/>
  <c r="F141" i="49" s="1"/>
  <c r="A80" i="49"/>
  <c r="A141" i="49" s="1"/>
  <c r="C74" i="49"/>
  <c r="A73" i="49"/>
  <c r="N69" i="49"/>
  <c r="Q68" i="49"/>
  <c r="N68" i="49"/>
  <c r="N67" i="49"/>
  <c r="N66" i="49"/>
  <c r="I68" i="49"/>
  <c r="Q67" i="49"/>
  <c r="J171" i="49"/>
  <c r="J170" i="49"/>
  <c r="J110" i="49"/>
  <c r="J109" i="49"/>
  <c r="J108" i="49"/>
  <c r="H16" i="49"/>
  <c r="A158" i="49" s="1"/>
  <c r="C149" i="49"/>
  <c r="C148" i="49"/>
  <c r="C4" i="49"/>
  <c r="A156" i="49" s="1"/>
  <c r="A4" i="49"/>
  <c r="C3" i="49"/>
  <c r="A96" i="49" s="1"/>
  <c r="A3" i="49"/>
  <c r="A74" i="49" s="1"/>
  <c r="F13" i="50"/>
  <c r="F146" i="50" s="1"/>
  <c r="F12" i="50"/>
  <c r="F144" i="50" s="1"/>
  <c r="F11" i="50"/>
  <c r="C16" i="50"/>
  <c r="C15" i="50"/>
  <c r="C148" i="50" s="1"/>
  <c r="A13" i="50"/>
  <c r="A85" i="50" s="1"/>
  <c r="A12" i="50"/>
  <c r="A10" i="50"/>
  <c r="A142" i="50" s="1"/>
  <c r="C7" i="50"/>
  <c r="A11" i="50"/>
  <c r="A82" i="50" s="1"/>
  <c r="M197" i="50"/>
  <c r="I197" i="50"/>
  <c r="E197" i="50"/>
  <c r="M177" i="50"/>
  <c r="C177" i="50"/>
  <c r="M176" i="50"/>
  <c r="C176" i="50"/>
  <c r="M175" i="50"/>
  <c r="C175" i="50"/>
  <c r="K171" i="50"/>
  <c r="C171" i="50"/>
  <c r="K170" i="50"/>
  <c r="C170" i="50"/>
  <c r="K169" i="50"/>
  <c r="C169" i="50"/>
  <c r="M167" i="50"/>
  <c r="A149" i="50"/>
  <c r="A148" i="50"/>
  <c r="A141" i="50"/>
  <c r="A136" i="50"/>
  <c r="K114" i="50"/>
  <c r="J114" i="50"/>
  <c r="D114" i="50"/>
  <c r="K113" i="50"/>
  <c r="J113" i="50"/>
  <c r="D113" i="50"/>
  <c r="M112" i="50"/>
  <c r="L112" i="50"/>
  <c r="K110" i="50"/>
  <c r="D110" i="50"/>
  <c r="K109" i="50"/>
  <c r="D109" i="50"/>
  <c r="K108" i="50"/>
  <c r="D108" i="50"/>
  <c r="A88" i="50"/>
  <c r="A87" i="50"/>
  <c r="F80" i="50"/>
  <c r="F141" i="50" s="1"/>
  <c r="A80" i="50"/>
  <c r="C74" i="50"/>
  <c r="A73" i="50"/>
  <c r="N69" i="50"/>
  <c r="Q68" i="50"/>
  <c r="N68" i="50"/>
  <c r="N67" i="50"/>
  <c r="N66" i="50"/>
  <c r="I68" i="50"/>
  <c r="Q67" i="50"/>
  <c r="J171" i="50"/>
  <c r="J170" i="50"/>
  <c r="J110" i="50"/>
  <c r="J109" i="50"/>
  <c r="J108" i="50"/>
  <c r="H16" i="50"/>
  <c r="A158" i="50" s="1"/>
  <c r="C149" i="50"/>
  <c r="A144" i="50"/>
  <c r="F143" i="50"/>
  <c r="C4" i="50"/>
  <c r="A156" i="50" s="1"/>
  <c r="A4" i="50"/>
  <c r="C3" i="50"/>
  <c r="A96" i="50" s="1"/>
  <c r="A3" i="50"/>
  <c r="A74" i="50" s="1"/>
  <c r="F13" i="51"/>
  <c r="F12" i="51"/>
  <c r="F11" i="51"/>
  <c r="F143" i="51" s="1"/>
  <c r="C16" i="51"/>
  <c r="C149" i="51" s="1"/>
  <c r="C15" i="51"/>
  <c r="C148" i="51" s="1"/>
  <c r="A13" i="51"/>
  <c r="A85" i="51" s="1"/>
  <c r="A12" i="51"/>
  <c r="A144" i="51" s="1"/>
  <c r="A11" i="51"/>
  <c r="A82" i="51" s="1"/>
  <c r="A10" i="51"/>
  <c r="A142" i="51" s="1"/>
  <c r="C7" i="51"/>
  <c r="M197" i="51"/>
  <c r="I197" i="51"/>
  <c r="E197" i="51"/>
  <c r="M177" i="51"/>
  <c r="C177" i="51"/>
  <c r="M176" i="51"/>
  <c r="C176" i="51"/>
  <c r="M175" i="51"/>
  <c r="C175" i="51"/>
  <c r="K171" i="51"/>
  <c r="C171" i="51"/>
  <c r="K170" i="51"/>
  <c r="C170" i="51"/>
  <c r="K169" i="51"/>
  <c r="C169" i="51"/>
  <c r="A149" i="51"/>
  <c r="A148" i="51"/>
  <c r="A136" i="51"/>
  <c r="K114" i="51"/>
  <c r="J114" i="51"/>
  <c r="D114" i="51"/>
  <c r="K113" i="51"/>
  <c r="J113" i="51"/>
  <c r="D113" i="51"/>
  <c r="M112" i="51"/>
  <c r="L112" i="51"/>
  <c r="K110" i="51"/>
  <c r="D110" i="51"/>
  <c r="K109" i="51"/>
  <c r="D109" i="51"/>
  <c r="K108" i="51"/>
  <c r="D108" i="51"/>
  <c r="A88" i="51"/>
  <c r="A87" i="51"/>
  <c r="F80" i="51"/>
  <c r="F141" i="51" s="1"/>
  <c r="A80" i="51"/>
  <c r="A141" i="51" s="1"/>
  <c r="C74" i="51"/>
  <c r="A73" i="51"/>
  <c r="N69" i="51"/>
  <c r="Q68" i="51"/>
  <c r="N68" i="51"/>
  <c r="N67" i="51"/>
  <c r="N66" i="51"/>
  <c r="I68" i="51"/>
  <c r="Q67" i="51"/>
  <c r="J171" i="51"/>
  <c r="J170" i="51"/>
  <c r="J110" i="51"/>
  <c r="J109" i="51"/>
  <c r="J108" i="51"/>
  <c r="H16" i="51"/>
  <c r="A158" i="51" s="1"/>
  <c r="F146" i="51"/>
  <c r="F144" i="51"/>
  <c r="C4" i="51"/>
  <c r="A156" i="51" s="1"/>
  <c r="A4" i="51"/>
  <c r="C3" i="51"/>
  <c r="A96" i="51" s="1"/>
  <c r="A3" i="51"/>
  <c r="A74" i="51" s="1"/>
  <c r="F13" i="52"/>
  <c r="F85" i="52" s="1"/>
  <c r="F12" i="52"/>
  <c r="F144" i="52" s="1"/>
  <c r="F11" i="52"/>
  <c r="C16" i="52"/>
  <c r="C15" i="52"/>
  <c r="C148" i="52" s="1"/>
  <c r="A13" i="52"/>
  <c r="A85" i="52" s="1"/>
  <c r="A12" i="52"/>
  <c r="A144" i="52" s="1"/>
  <c r="A11" i="52"/>
  <c r="A10" i="52"/>
  <c r="A142" i="52" s="1"/>
  <c r="C7" i="52"/>
  <c r="M197" i="52"/>
  <c r="I197" i="52"/>
  <c r="E197" i="52"/>
  <c r="O179" i="52"/>
  <c r="M177" i="52"/>
  <c r="C177" i="52"/>
  <c r="M176" i="52"/>
  <c r="C176" i="52"/>
  <c r="M175" i="52"/>
  <c r="C175" i="52"/>
  <c r="K171" i="52"/>
  <c r="C171" i="52"/>
  <c r="K170" i="52"/>
  <c r="C170" i="52"/>
  <c r="K169" i="52"/>
  <c r="C169" i="52"/>
  <c r="M167" i="52"/>
  <c r="A149" i="52"/>
  <c r="A148" i="52"/>
  <c r="A136" i="52"/>
  <c r="K114" i="52"/>
  <c r="J114" i="52"/>
  <c r="D114" i="52"/>
  <c r="K113" i="52"/>
  <c r="J113" i="52"/>
  <c r="D113" i="52"/>
  <c r="M112" i="52"/>
  <c r="L112" i="52"/>
  <c r="K110" i="52"/>
  <c r="D110" i="52"/>
  <c r="K109" i="52"/>
  <c r="D109" i="52"/>
  <c r="K108" i="52"/>
  <c r="D108" i="52"/>
  <c r="C88" i="52"/>
  <c r="A88" i="52"/>
  <c r="A87" i="52"/>
  <c r="F82" i="52"/>
  <c r="F80" i="52"/>
  <c r="F141" i="52" s="1"/>
  <c r="A80" i="52"/>
  <c r="A141" i="52" s="1"/>
  <c r="C74" i="52"/>
  <c r="A73" i="52"/>
  <c r="N69" i="52"/>
  <c r="Q68" i="52"/>
  <c r="N68" i="52"/>
  <c r="N67" i="52"/>
  <c r="N66" i="52"/>
  <c r="I68" i="52"/>
  <c r="E67" i="52"/>
  <c r="Q67" i="52"/>
  <c r="L175" i="52"/>
  <c r="J171" i="52"/>
  <c r="J170" i="52"/>
  <c r="J110" i="52"/>
  <c r="J109" i="52"/>
  <c r="J108" i="52"/>
  <c r="H16" i="52"/>
  <c r="A158" i="52" s="1"/>
  <c r="C149" i="52"/>
  <c r="F143" i="52"/>
  <c r="A82" i="52"/>
  <c r="C4" i="52"/>
  <c r="A156" i="52" s="1"/>
  <c r="A4" i="52"/>
  <c r="C3" i="52"/>
  <c r="A96" i="52" s="1"/>
  <c r="A3" i="52"/>
  <c r="A74" i="52" s="1"/>
  <c r="C88" i="30" l="1"/>
  <c r="O105" i="50"/>
  <c r="O105" i="36"/>
  <c r="M165" i="33"/>
  <c r="O37" i="11"/>
  <c r="Y12" i="59"/>
  <c r="M165" i="32"/>
  <c r="R24" i="20"/>
  <c r="L56" i="20" s="1"/>
  <c r="M56" i="20" s="1"/>
  <c r="M165" i="50"/>
  <c r="O37" i="36"/>
  <c r="O179" i="36" s="1"/>
  <c r="Q24" i="47"/>
  <c r="O24" i="47"/>
  <c r="O37" i="20"/>
  <c r="O24" i="8"/>
  <c r="P24" i="59" s="1"/>
  <c r="Q24" i="8"/>
  <c r="R24" i="8" s="1"/>
  <c r="O37" i="34"/>
  <c r="O179" i="34" s="1"/>
  <c r="Q24" i="39"/>
  <c r="O24" i="39"/>
  <c r="Q24" i="54"/>
  <c r="R24" i="54" s="1"/>
  <c r="O24" i="54"/>
  <c r="P29" i="59" s="1"/>
  <c r="S57" i="11"/>
  <c r="Y21" i="59"/>
  <c r="A137" i="31"/>
  <c r="Q24" i="45"/>
  <c r="R24" i="45" s="1"/>
  <c r="O24" i="45"/>
  <c r="O24" i="22"/>
  <c r="P26" i="59" s="1"/>
  <c r="Q24" i="22"/>
  <c r="R24" i="22" s="1"/>
  <c r="A137" i="52"/>
  <c r="O105" i="26"/>
  <c r="R24" i="13"/>
  <c r="S24" i="13" s="1"/>
  <c r="Q184" i="13" s="1"/>
  <c r="R24" i="47"/>
  <c r="R24" i="39"/>
  <c r="L56" i="39" s="1"/>
  <c r="M56" i="39" s="1"/>
  <c r="Q24" i="13"/>
  <c r="O24" i="13"/>
  <c r="P19" i="59" s="1"/>
  <c r="Q24" i="31"/>
  <c r="R24" i="31" s="1"/>
  <c r="O24" i="31"/>
  <c r="Q24" i="48"/>
  <c r="R24" i="48" s="1"/>
  <c r="O24" i="48"/>
  <c r="S57" i="34"/>
  <c r="Y49" i="59"/>
  <c r="O24" i="25"/>
  <c r="Q24" i="25"/>
  <c r="R24" i="25" s="1"/>
  <c r="M165" i="52"/>
  <c r="O105" i="52"/>
  <c r="O105" i="32"/>
  <c r="R24" i="26"/>
  <c r="L56" i="26" s="1"/>
  <c r="M56" i="26" s="1"/>
  <c r="S57" i="25"/>
  <c r="Y58" i="59"/>
  <c r="O37" i="25"/>
  <c r="L58" i="25"/>
  <c r="M58" i="25" s="1"/>
  <c r="O37" i="26"/>
  <c r="L58" i="26"/>
  <c r="M58" i="26" s="1"/>
  <c r="S57" i="26"/>
  <c r="Y57" i="59"/>
  <c r="M165" i="27"/>
  <c r="O37" i="27"/>
  <c r="L58" i="27"/>
  <c r="M58" i="27" s="1"/>
  <c r="S57" i="27"/>
  <c r="Y56" i="59"/>
  <c r="R24" i="27"/>
  <c r="S57" i="28"/>
  <c r="Y55" i="59"/>
  <c r="L56" i="28"/>
  <c r="M56" i="28" s="1"/>
  <c r="S24" i="28"/>
  <c r="O37" i="28"/>
  <c r="L58" i="28"/>
  <c r="M58" i="28" s="1"/>
  <c r="S58" i="29"/>
  <c r="AG54" i="59"/>
  <c r="Q24" i="29"/>
  <c r="R24" i="29" s="1"/>
  <c r="O24" i="29"/>
  <c r="S58" i="30"/>
  <c r="AG53" i="59"/>
  <c r="Q24" i="30"/>
  <c r="R24" i="30" s="1"/>
  <c r="O24" i="30"/>
  <c r="S57" i="31"/>
  <c r="Y52" i="59"/>
  <c r="O37" i="31"/>
  <c r="L58" i="31"/>
  <c r="M58" i="31" s="1"/>
  <c r="L56" i="32"/>
  <c r="M56" i="32" s="1"/>
  <c r="S24" i="32"/>
  <c r="S58" i="32"/>
  <c r="AG51" i="59"/>
  <c r="L56" i="33"/>
  <c r="M56" i="33" s="1"/>
  <c r="S24" i="33"/>
  <c r="S57" i="33"/>
  <c r="Y50" i="59"/>
  <c r="O37" i="33"/>
  <c r="L58" i="33"/>
  <c r="M58" i="33" s="1"/>
  <c r="S58" i="34"/>
  <c r="AG49" i="59"/>
  <c r="Q24" i="34"/>
  <c r="R24" i="34" s="1"/>
  <c r="O24" i="34"/>
  <c r="S58" i="35"/>
  <c r="AG48" i="59"/>
  <c r="O24" i="35"/>
  <c r="Q24" i="35"/>
  <c r="R24" i="35" s="1"/>
  <c r="L56" i="36"/>
  <c r="M56" i="36" s="1"/>
  <c r="S24" i="36"/>
  <c r="S58" i="36"/>
  <c r="AG47" i="59"/>
  <c r="S57" i="37"/>
  <c r="Y46" i="59"/>
  <c r="L56" i="37"/>
  <c r="M56" i="37" s="1"/>
  <c r="S24" i="37"/>
  <c r="O37" i="37"/>
  <c r="L58" i="37"/>
  <c r="M58" i="37" s="1"/>
  <c r="S57" i="38"/>
  <c r="Y45" i="59"/>
  <c r="L56" i="38"/>
  <c r="M56" i="38" s="1"/>
  <c r="S24" i="38"/>
  <c r="O37" i="38"/>
  <c r="L58" i="38"/>
  <c r="M58" i="38" s="1"/>
  <c r="S57" i="39"/>
  <c r="Y44" i="59"/>
  <c r="O37" i="39"/>
  <c r="L58" i="39"/>
  <c r="M58" i="39" s="1"/>
  <c r="L56" i="40"/>
  <c r="M56" i="40" s="1"/>
  <c r="S24" i="40"/>
  <c r="S57" i="40"/>
  <c r="Y43" i="59"/>
  <c r="O37" i="40"/>
  <c r="L58" i="40"/>
  <c r="M58" i="40" s="1"/>
  <c r="O37" i="41"/>
  <c r="L58" i="41"/>
  <c r="M58" i="41" s="1"/>
  <c r="S57" i="41"/>
  <c r="Y42" i="59"/>
  <c r="Q24" i="41"/>
  <c r="R24" i="41" s="1"/>
  <c r="O24" i="41"/>
  <c r="O37" i="42"/>
  <c r="L58" i="42"/>
  <c r="M58" i="42" s="1"/>
  <c r="S57" i="42"/>
  <c r="Y41" i="59"/>
  <c r="Q24" i="42"/>
  <c r="R24" i="42" s="1"/>
  <c r="O24" i="42"/>
  <c r="O24" i="43"/>
  <c r="Q24" i="43"/>
  <c r="R24" i="43" s="1"/>
  <c r="S58" i="43"/>
  <c r="AG40" i="59"/>
  <c r="S57" i="44"/>
  <c r="Y39" i="59"/>
  <c r="L56" i="44"/>
  <c r="M56" i="44" s="1"/>
  <c r="S24" i="44"/>
  <c r="O37" i="44"/>
  <c r="L58" i="44"/>
  <c r="M58" i="44" s="1"/>
  <c r="S57" i="45"/>
  <c r="Y38" i="59"/>
  <c r="O37" i="45"/>
  <c r="L58" i="45"/>
  <c r="M58" i="45" s="1"/>
  <c r="L56" i="46"/>
  <c r="M56" i="46" s="1"/>
  <c r="S24" i="46"/>
  <c r="O37" i="46"/>
  <c r="L58" i="46"/>
  <c r="M58" i="46" s="1"/>
  <c r="L56" i="47"/>
  <c r="M56" i="47" s="1"/>
  <c r="S24" i="47"/>
  <c r="S57" i="47"/>
  <c r="Y36" i="59"/>
  <c r="Y37" i="59"/>
  <c r="O37" i="47"/>
  <c r="L58" i="47"/>
  <c r="M58" i="47" s="1"/>
  <c r="S57" i="48"/>
  <c r="Y35" i="59"/>
  <c r="O37" i="48"/>
  <c r="L58" i="48"/>
  <c r="M58" i="48" s="1"/>
  <c r="O37" i="49"/>
  <c r="L58" i="49"/>
  <c r="M58" i="49" s="1"/>
  <c r="S57" i="49"/>
  <c r="Y34" i="59"/>
  <c r="Q24" i="49"/>
  <c r="R24" i="49" s="1"/>
  <c r="O24" i="49"/>
  <c r="L56" i="50"/>
  <c r="M56" i="50" s="1"/>
  <c r="S24" i="50"/>
  <c r="S57" i="50"/>
  <c r="Y33" i="59"/>
  <c r="O37" i="50"/>
  <c r="L58" i="50"/>
  <c r="M58" i="50" s="1"/>
  <c r="O37" i="51"/>
  <c r="L58" i="51"/>
  <c r="M58" i="51" s="1"/>
  <c r="S57" i="51"/>
  <c r="Y32" i="59"/>
  <c r="Q24" i="51"/>
  <c r="R24" i="51" s="1"/>
  <c r="O24" i="51"/>
  <c r="L56" i="52"/>
  <c r="M56" i="52" s="1"/>
  <c r="S24" i="52"/>
  <c r="S58" i="52"/>
  <c r="AG31" i="59"/>
  <c r="S57" i="54"/>
  <c r="Y29" i="59"/>
  <c r="O37" i="54"/>
  <c r="O179" i="54" s="1"/>
  <c r="L58" i="54"/>
  <c r="M58" i="54" s="1"/>
  <c r="O37" i="55"/>
  <c r="L58" i="55"/>
  <c r="M58" i="55" s="1"/>
  <c r="S57" i="55"/>
  <c r="Y28" i="59"/>
  <c r="Q24" i="55"/>
  <c r="R24" i="55" s="1"/>
  <c r="O24" i="55"/>
  <c r="P28" i="59" s="1"/>
  <c r="L56" i="21"/>
  <c r="M56" i="21" s="1"/>
  <c r="S24" i="21"/>
  <c r="S57" i="21"/>
  <c r="Y27" i="59"/>
  <c r="O37" i="21"/>
  <c r="O179" i="21" s="1"/>
  <c r="L58" i="21"/>
  <c r="M58" i="21" s="1"/>
  <c r="O37" i="22"/>
  <c r="L58" i="22"/>
  <c r="M58" i="22" s="1"/>
  <c r="S57" i="22"/>
  <c r="Y26" i="59"/>
  <c r="O37" i="23"/>
  <c r="O179" i="23" s="1"/>
  <c r="L58" i="23"/>
  <c r="M58" i="23" s="1"/>
  <c r="S57" i="23"/>
  <c r="Y25" i="59"/>
  <c r="Q24" i="23"/>
  <c r="R24" i="23" s="1"/>
  <c r="O24" i="23"/>
  <c r="P25" i="59" s="1"/>
  <c r="S57" i="8"/>
  <c r="Y24" i="59"/>
  <c r="O37" i="8"/>
  <c r="O179" i="8" s="1"/>
  <c r="L58" i="8"/>
  <c r="M58" i="8" s="1"/>
  <c r="S57" i="9"/>
  <c r="Y23" i="59"/>
  <c r="L56" i="9"/>
  <c r="M56" i="9" s="1"/>
  <c r="S24" i="9"/>
  <c r="Q184" i="9" s="1"/>
  <c r="O37" i="9"/>
  <c r="L58" i="9"/>
  <c r="M58" i="9" s="1"/>
  <c r="O37" i="10"/>
  <c r="O179" i="10" s="1"/>
  <c r="L58" i="10"/>
  <c r="M58" i="10" s="1"/>
  <c r="S57" i="10"/>
  <c r="Y22" i="59"/>
  <c r="Q24" i="10"/>
  <c r="R24" i="10" s="1"/>
  <c r="O24" i="10"/>
  <c r="P22" i="59" s="1"/>
  <c r="L56" i="11"/>
  <c r="M56" i="11" s="1"/>
  <c r="S24" i="11"/>
  <c r="S58" i="11"/>
  <c r="AG21" i="59"/>
  <c r="L56" i="12"/>
  <c r="M56" i="12" s="1"/>
  <c r="S24" i="12"/>
  <c r="S57" i="12"/>
  <c r="Y20" i="59"/>
  <c r="O37" i="12"/>
  <c r="O179" i="12" s="1"/>
  <c r="L58" i="12"/>
  <c r="M58" i="12" s="1"/>
  <c r="S57" i="13"/>
  <c r="Y19" i="59"/>
  <c r="L56" i="13"/>
  <c r="M56" i="13" s="1"/>
  <c r="O37" i="13"/>
  <c r="O179" i="13" s="1"/>
  <c r="L58" i="13"/>
  <c r="M58" i="13" s="1"/>
  <c r="L56" i="14"/>
  <c r="M56" i="14" s="1"/>
  <c r="S24" i="14"/>
  <c r="S57" i="14"/>
  <c r="Y18" i="59"/>
  <c r="O37" i="14"/>
  <c r="L58" i="14"/>
  <c r="M58" i="14" s="1"/>
  <c r="O37" i="15"/>
  <c r="L58" i="15"/>
  <c r="M58" i="15" s="1"/>
  <c r="S57" i="15"/>
  <c r="Y17" i="59"/>
  <c r="Q24" i="15"/>
  <c r="R24" i="15" s="1"/>
  <c r="O24" i="15"/>
  <c r="P17" i="59" s="1"/>
  <c r="S58" i="16"/>
  <c r="AG16" i="59"/>
  <c r="Q24" i="16"/>
  <c r="R24" i="16" s="1"/>
  <c r="O24" i="16"/>
  <c r="P16" i="59" s="1"/>
  <c r="S58" i="17"/>
  <c r="AG15" i="59"/>
  <c r="L56" i="17"/>
  <c r="M56" i="17" s="1"/>
  <c r="S24" i="17"/>
  <c r="L56" i="18"/>
  <c r="M56" i="18" s="1"/>
  <c r="S24" i="18"/>
  <c r="S58" i="18"/>
  <c r="AG14" i="59"/>
  <c r="L56" i="19"/>
  <c r="M56" i="19" s="1"/>
  <c r="S24" i="19"/>
  <c r="S58" i="19"/>
  <c r="AG13" i="59"/>
  <c r="S58" i="20"/>
  <c r="AG12" i="59"/>
  <c r="O37" i="6"/>
  <c r="L58" i="6"/>
  <c r="M58" i="6" s="1"/>
  <c r="Q24" i="6"/>
  <c r="R24" i="6" s="1"/>
  <c r="O24" i="6"/>
  <c r="P11" i="59" s="1"/>
  <c r="S57" i="6"/>
  <c r="Y11" i="59"/>
  <c r="I69" i="52"/>
  <c r="R24" i="53"/>
  <c r="S24" i="53" s="1"/>
  <c r="AI30" i="59" s="1"/>
  <c r="N105" i="25"/>
  <c r="L165" i="25"/>
  <c r="F82" i="25"/>
  <c r="F85" i="25"/>
  <c r="C88" i="25"/>
  <c r="L107" i="25"/>
  <c r="A137" i="25"/>
  <c r="A143" i="25"/>
  <c r="A146" i="25"/>
  <c r="L177" i="25"/>
  <c r="Q66" i="25"/>
  <c r="E68" i="25"/>
  <c r="A83" i="25"/>
  <c r="E69" i="25"/>
  <c r="A81" i="25"/>
  <c r="F83" i="25"/>
  <c r="C87" i="25"/>
  <c r="L167" i="25"/>
  <c r="L107" i="26"/>
  <c r="F82" i="26"/>
  <c r="F85" i="26"/>
  <c r="C88" i="26"/>
  <c r="A137" i="26"/>
  <c r="A143" i="26"/>
  <c r="A146" i="26"/>
  <c r="L177" i="26"/>
  <c r="Q66" i="26"/>
  <c r="E68" i="26"/>
  <c r="A83" i="26"/>
  <c r="J110" i="26"/>
  <c r="E69" i="26"/>
  <c r="A81" i="26"/>
  <c r="F83" i="26"/>
  <c r="C87" i="26"/>
  <c r="L167" i="26"/>
  <c r="N105" i="27"/>
  <c r="L165" i="27"/>
  <c r="F82" i="27"/>
  <c r="F85" i="27"/>
  <c r="C88" i="27"/>
  <c r="L107" i="27"/>
  <c r="A137" i="27"/>
  <c r="A143" i="27"/>
  <c r="A146" i="27"/>
  <c r="L177" i="27"/>
  <c r="Q66" i="27"/>
  <c r="E68" i="27"/>
  <c r="A83" i="27"/>
  <c r="E69" i="27"/>
  <c r="A81" i="27"/>
  <c r="F83" i="27"/>
  <c r="C87" i="27"/>
  <c r="L167" i="27"/>
  <c r="I69" i="28"/>
  <c r="L167" i="28"/>
  <c r="E69" i="28"/>
  <c r="F82" i="28"/>
  <c r="F85" i="28"/>
  <c r="C88" i="28"/>
  <c r="A137" i="28"/>
  <c r="A143" i="28"/>
  <c r="A146" i="28"/>
  <c r="L177" i="28"/>
  <c r="A83" i="28"/>
  <c r="J169" i="28"/>
  <c r="A81" i="28"/>
  <c r="F83" i="28"/>
  <c r="C87" i="28"/>
  <c r="L107" i="29"/>
  <c r="F82" i="29"/>
  <c r="F85" i="29"/>
  <c r="C88" i="29"/>
  <c r="A137" i="29"/>
  <c r="A143" i="29"/>
  <c r="A146" i="29"/>
  <c r="L177" i="29"/>
  <c r="Q66" i="29"/>
  <c r="E68" i="29"/>
  <c r="A83" i="29"/>
  <c r="J110" i="29"/>
  <c r="E69" i="29"/>
  <c r="A81" i="29"/>
  <c r="F83" i="29"/>
  <c r="C87" i="29"/>
  <c r="L167" i="29"/>
  <c r="F85" i="30"/>
  <c r="F143" i="30"/>
  <c r="L107" i="30"/>
  <c r="P181" i="30"/>
  <c r="N179" i="30"/>
  <c r="A143" i="30"/>
  <c r="A146" i="30"/>
  <c r="E66" i="30"/>
  <c r="Q66" i="30"/>
  <c r="E68" i="30"/>
  <c r="A83" i="30"/>
  <c r="J110" i="30"/>
  <c r="L176" i="30"/>
  <c r="I67" i="30"/>
  <c r="I66" i="30"/>
  <c r="E69" i="30"/>
  <c r="A81" i="30"/>
  <c r="F83" i="30"/>
  <c r="C87" i="30"/>
  <c r="L175" i="30"/>
  <c r="L107" i="31"/>
  <c r="P181" i="31"/>
  <c r="N179" i="31"/>
  <c r="A143" i="31"/>
  <c r="A146" i="31"/>
  <c r="E66" i="31"/>
  <c r="Q66" i="31"/>
  <c r="E68" i="31"/>
  <c r="A83" i="31"/>
  <c r="J110" i="31"/>
  <c r="L176" i="31"/>
  <c r="I67" i="31"/>
  <c r="I66" i="31"/>
  <c r="E69" i="31"/>
  <c r="A81" i="31"/>
  <c r="F83" i="31"/>
  <c r="C87" i="31"/>
  <c r="L167" i="31"/>
  <c r="L175" i="31"/>
  <c r="N105" i="32"/>
  <c r="L165" i="32"/>
  <c r="F82" i="32"/>
  <c r="F85" i="32"/>
  <c r="C88" i="32"/>
  <c r="L107" i="32"/>
  <c r="A137" i="32"/>
  <c r="A143" i="32"/>
  <c r="A146" i="32"/>
  <c r="L177" i="32"/>
  <c r="Q66" i="32"/>
  <c r="E68" i="32"/>
  <c r="A83" i="32"/>
  <c r="E69" i="32"/>
  <c r="A81" i="32"/>
  <c r="F83" i="32"/>
  <c r="C87" i="32"/>
  <c r="L167" i="32"/>
  <c r="N105" i="33"/>
  <c r="L165" i="33"/>
  <c r="F82" i="33"/>
  <c r="F85" i="33"/>
  <c r="C88" i="33"/>
  <c r="L107" i="33"/>
  <c r="A137" i="33"/>
  <c r="A143" i="33"/>
  <c r="A146" i="33"/>
  <c r="L177" i="33"/>
  <c r="Q66" i="33"/>
  <c r="E68" i="33"/>
  <c r="A83" i="33"/>
  <c r="E69" i="33"/>
  <c r="A81" i="33"/>
  <c r="F83" i="33"/>
  <c r="C87" i="33"/>
  <c r="L167" i="33"/>
  <c r="N105" i="34"/>
  <c r="L165" i="34"/>
  <c r="F82" i="34"/>
  <c r="F85" i="34"/>
  <c r="C88" i="34"/>
  <c r="L107" i="34"/>
  <c r="A137" i="34"/>
  <c r="A143" i="34"/>
  <c r="A146" i="34"/>
  <c r="L177" i="34"/>
  <c r="Q66" i="34"/>
  <c r="E68" i="34"/>
  <c r="A83" i="34"/>
  <c r="E69" i="34"/>
  <c r="A81" i="34"/>
  <c r="F83" i="34"/>
  <c r="C87" i="34"/>
  <c r="L167" i="34"/>
  <c r="I69" i="35"/>
  <c r="L167" i="35"/>
  <c r="E69" i="35"/>
  <c r="F82" i="35"/>
  <c r="F85" i="35"/>
  <c r="C88" i="35"/>
  <c r="A137" i="35"/>
  <c r="A143" i="35"/>
  <c r="A146" i="35"/>
  <c r="L177" i="35"/>
  <c r="Q66" i="35"/>
  <c r="E68" i="35"/>
  <c r="A83" i="35"/>
  <c r="J169" i="35"/>
  <c r="A81" i="35"/>
  <c r="F83" i="35"/>
  <c r="C87" i="35"/>
  <c r="N105" i="36"/>
  <c r="L165" i="36"/>
  <c r="F82" i="36"/>
  <c r="F85" i="36"/>
  <c r="C88" i="36"/>
  <c r="L107" i="36"/>
  <c r="A137" i="36"/>
  <c r="A143" i="36"/>
  <c r="A146" i="36"/>
  <c r="L177" i="36"/>
  <c r="Q66" i="36"/>
  <c r="E68" i="36"/>
  <c r="A83" i="36"/>
  <c r="E69" i="36"/>
  <c r="A81" i="36"/>
  <c r="F83" i="36"/>
  <c r="C87" i="36"/>
  <c r="L167" i="36"/>
  <c r="F82" i="37"/>
  <c r="L107" i="37"/>
  <c r="C88" i="37"/>
  <c r="A137" i="37"/>
  <c r="A143" i="37"/>
  <c r="A146" i="37"/>
  <c r="L177" i="37"/>
  <c r="Q66" i="37"/>
  <c r="E68" i="37"/>
  <c r="A83" i="37"/>
  <c r="J110" i="37"/>
  <c r="E69" i="37"/>
  <c r="A81" i="37"/>
  <c r="F83" i="37"/>
  <c r="C87" i="37"/>
  <c r="L167" i="37"/>
  <c r="I69" i="38"/>
  <c r="L167" i="38"/>
  <c r="E69" i="38"/>
  <c r="F82" i="38"/>
  <c r="F85" i="38"/>
  <c r="C88" i="38"/>
  <c r="A137" i="38"/>
  <c r="A143" i="38"/>
  <c r="A146" i="38"/>
  <c r="L177" i="38"/>
  <c r="A83" i="38"/>
  <c r="J169" i="38"/>
  <c r="A81" i="38"/>
  <c r="F83" i="38"/>
  <c r="C87" i="38"/>
  <c r="N105" i="39"/>
  <c r="L165" i="39"/>
  <c r="F82" i="39"/>
  <c r="F85" i="39"/>
  <c r="C88" i="39"/>
  <c r="L107" i="39"/>
  <c r="A137" i="39"/>
  <c r="A143" i="39"/>
  <c r="A146" i="39"/>
  <c r="L177" i="39"/>
  <c r="Q66" i="39"/>
  <c r="E68" i="39"/>
  <c r="A83" i="39"/>
  <c r="E69" i="39"/>
  <c r="A81" i="39"/>
  <c r="F83" i="39"/>
  <c r="C87" i="39"/>
  <c r="L167" i="39"/>
  <c r="N105" i="40"/>
  <c r="L165" i="40"/>
  <c r="F82" i="40"/>
  <c r="F85" i="40"/>
  <c r="C88" i="40"/>
  <c r="L107" i="40"/>
  <c r="A137" i="40"/>
  <c r="A143" i="40"/>
  <c r="A146" i="40"/>
  <c r="L177" i="40"/>
  <c r="Q66" i="40"/>
  <c r="E68" i="40"/>
  <c r="A83" i="40"/>
  <c r="E69" i="40"/>
  <c r="A81" i="40"/>
  <c r="F83" i="40"/>
  <c r="C87" i="40"/>
  <c r="L167" i="40"/>
  <c r="L107" i="41"/>
  <c r="F82" i="41"/>
  <c r="F85" i="41"/>
  <c r="C88" i="41"/>
  <c r="A137" i="41"/>
  <c r="A143" i="41"/>
  <c r="A146" i="41"/>
  <c r="L177" i="41"/>
  <c r="Q66" i="41"/>
  <c r="E68" i="41"/>
  <c r="A83" i="41"/>
  <c r="J110" i="41"/>
  <c r="E69" i="41"/>
  <c r="A81" i="41"/>
  <c r="F83" i="41"/>
  <c r="C87" i="41"/>
  <c r="L167" i="41"/>
  <c r="I69" i="42"/>
  <c r="L167" i="42"/>
  <c r="E69" i="42"/>
  <c r="F82" i="42"/>
  <c r="F85" i="42"/>
  <c r="C88" i="42"/>
  <c r="A137" i="42"/>
  <c r="A143" i="42"/>
  <c r="A146" i="42"/>
  <c r="L177" i="42"/>
  <c r="A83" i="42"/>
  <c r="J169" i="42"/>
  <c r="A81" i="42"/>
  <c r="F83" i="42"/>
  <c r="C87" i="42"/>
  <c r="A82" i="43"/>
  <c r="L107" i="43"/>
  <c r="I69" i="43"/>
  <c r="L167" i="43"/>
  <c r="E69" i="43"/>
  <c r="F82" i="43"/>
  <c r="F85" i="43"/>
  <c r="C88" i="43"/>
  <c r="A137" i="43"/>
  <c r="L177" i="43"/>
  <c r="Q66" i="43"/>
  <c r="E68" i="43"/>
  <c r="A83" i="43"/>
  <c r="J110" i="43"/>
  <c r="J169" i="43"/>
  <c r="A81" i="43"/>
  <c r="F83" i="43"/>
  <c r="C87" i="43"/>
  <c r="I69" i="44"/>
  <c r="L167" i="44"/>
  <c r="E69" i="44"/>
  <c r="F82" i="44"/>
  <c r="F85" i="44"/>
  <c r="C88" i="44"/>
  <c r="A137" i="44"/>
  <c r="A143" i="44"/>
  <c r="A146" i="44"/>
  <c r="L177" i="44"/>
  <c r="Q66" i="44"/>
  <c r="E68" i="44"/>
  <c r="A83" i="44"/>
  <c r="J169" i="44"/>
  <c r="A81" i="44"/>
  <c r="F83" i="44"/>
  <c r="C87" i="44"/>
  <c r="C149" i="45"/>
  <c r="I69" i="45"/>
  <c r="L167" i="45"/>
  <c r="E69" i="45"/>
  <c r="I67" i="45"/>
  <c r="F82" i="45"/>
  <c r="F85" i="45"/>
  <c r="A137" i="45"/>
  <c r="A143" i="45"/>
  <c r="A146" i="45"/>
  <c r="L177" i="45"/>
  <c r="E66" i="45"/>
  <c r="Q66" i="45"/>
  <c r="E68" i="45"/>
  <c r="A83" i="45"/>
  <c r="J169" i="45"/>
  <c r="L176" i="45"/>
  <c r="I66" i="45"/>
  <c r="A81" i="45"/>
  <c r="F83" i="45"/>
  <c r="C87" i="45"/>
  <c r="I69" i="46"/>
  <c r="L167" i="46"/>
  <c r="E69" i="46"/>
  <c r="F82" i="46"/>
  <c r="F85" i="46"/>
  <c r="C88" i="46"/>
  <c r="A137" i="46"/>
  <c r="A143" i="46"/>
  <c r="A146" i="46"/>
  <c r="L177" i="46"/>
  <c r="Q66" i="46"/>
  <c r="E68" i="46"/>
  <c r="A83" i="46"/>
  <c r="J169" i="46"/>
  <c r="A81" i="46"/>
  <c r="F83" i="46"/>
  <c r="C87" i="46"/>
  <c r="N105" i="47"/>
  <c r="L165" i="47"/>
  <c r="F82" i="47"/>
  <c r="F85" i="47"/>
  <c r="C88" i="47"/>
  <c r="L107" i="47"/>
  <c r="A137" i="47"/>
  <c r="A143" i="47"/>
  <c r="A146" i="47"/>
  <c r="L177" i="47"/>
  <c r="Q66" i="47"/>
  <c r="E68" i="47"/>
  <c r="A83" i="47"/>
  <c r="E69" i="47"/>
  <c r="A81" i="47"/>
  <c r="F83" i="47"/>
  <c r="C87" i="47"/>
  <c r="L167" i="47"/>
  <c r="I69" i="48"/>
  <c r="L167" i="48"/>
  <c r="E69" i="48"/>
  <c r="F82" i="48"/>
  <c r="F85" i="48"/>
  <c r="C88" i="48"/>
  <c r="A137" i="48"/>
  <c r="A143" i="48"/>
  <c r="A146" i="48"/>
  <c r="L177" i="48"/>
  <c r="Q66" i="48"/>
  <c r="E68" i="48"/>
  <c r="A83" i="48"/>
  <c r="J169" i="48"/>
  <c r="A81" i="48"/>
  <c r="F83" i="48"/>
  <c r="C87" i="48"/>
  <c r="I69" i="49"/>
  <c r="L167" i="49"/>
  <c r="E69" i="49"/>
  <c r="F82" i="49"/>
  <c r="F85" i="49"/>
  <c r="C88" i="49"/>
  <c r="A137" i="49"/>
  <c r="A143" i="49"/>
  <c r="A146" i="49"/>
  <c r="L177" i="49"/>
  <c r="Q66" i="49"/>
  <c r="E68" i="49"/>
  <c r="A83" i="49"/>
  <c r="J169" i="49"/>
  <c r="A81" i="49"/>
  <c r="F83" i="49"/>
  <c r="C87" i="49"/>
  <c r="I69" i="50"/>
  <c r="L167" i="50"/>
  <c r="E69" i="50"/>
  <c r="F82" i="50"/>
  <c r="F85" i="50"/>
  <c r="C88" i="50"/>
  <c r="A137" i="50"/>
  <c r="A143" i="50"/>
  <c r="A146" i="50"/>
  <c r="L177" i="50"/>
  <c r="Q66" i="50"/>
  <c r="E68" i="50"/>
  <c r="A83" i="50"/>
  <c r="J169" i="50"/>
  <c r="A81" i="50"/>
  <c r="F83" i="50"/>
  <c r="C87" i="50"/>
  <c r="I69" i="51"/>
  <c r="L167" i="51"/>
  <c r="E69" i="51"/>
  <c r="F82" i="51"/>
  <c r="F85" i="51"/>
  <c r="C88" i="51"/>
  <c r="A137" i="51"/>
  <c r="A143" i="51"/>
  <c r="A146" i="51"/>
  <c r="L177" i="51"/>
  <c r="Q66" i="51"/>
  <c r="E68" i="51"/>
  <c r="A83" i="51"/>
  <c r="J169" i="51"/>
  <c r="A81" i="51"/>
  <c r="F83" i="51"/>
  <c r="C87" i="51"/>
  <c r="L167" i="52"/>
  <c r="L177" i="52"/>
  <c r="E66" i="52"/>
  <c r="Q66" i="52"/>
  <c r="E68" i="52"/>
  <c r="A83" i="52"/>
  <c r="F146" i="52"/>
  <c r="J169" i="52"/>
  <c r="L176" i="52"/>
  <c r="I67" i="52"/>
  <c r="A143" i="52"/>
  <c r="A146" i="52"/>
  <c r="I66" i="52"/>
  <c r="A81" i="52"/>
  <c r="F83" i="52"/>
  <c r="C87" i="52"/>
  <c r="F13" i="53"/>
  <c r="F146" i="53" s="1"/>
  <c r="F11" i="53"/>
  <c r="F143" i="53" s="1"/>
  <c r="F12" i="53"/>
  <c r="C16" i="53"/>
  <c r="C149" i="53" s="1"/>
  <c r="C15" i="53"/>
  <c r="A13" i="53"/>
  <c r="A85" i="53" s="1"/>
  <c r="A12" i="53"/>
  <c r="A144" i="53" s="1"/>
  <c r="A11" i="53"/>
  <c r="A82" i="53" s="1"/>
  <c r="A10" i="53"/>
  <c r="A142" i="53" s="1"/>
  <c r="C7" i="53"/>
  <c r="M197" i="53"/>
  <c r="I197" i="53"/>
  <c r="E197" i="53"/>
  <c r="Q184" i="53"/>
  <c r="O179" i="53"/>
  <c r="M177" i="53"/>
  <c r="C177" i="53"/>
  <c r="M176" i="53"/>
  <c r="C176" i="53"/>
  <c r="M175" i="53"/>
  <c r="C175" i="53"/>
  <c r="K171" i="53"/>
  <c r="C171" i="53"/>
  <c r="K170" i="53"/>
  <c r="C170" i="53"/>
  <c r="K169" i="53"/>
  <c r="C169" i="53"/>
  <c r="M167" i="53"/>
  <c r="M165" i="53"/>
  <c r="A149" i="53"/>
  <c r="A148" i="53"/>
  <c r="A141" i="53"/>
  <c r="A136" i="53"/>
  <c r="K114" i="53"/>
  <c r="J114" i="53"/>
  <c r="D114" i="53"/>
  <c r="K113" i="53"/>
  <c r="J113" i="53"/>
  <c r="D113" i="53"/>
  <c r="M112" i="53"/>
  <c r="L112" i="53"/>
  <c r="K110" i="53"/>
  <c r="D110" i="53"/>
  <c r="K109" i="53"/>
  <c r="D109" i="53"/>
  <c r="K108" i="53"/>
  <c r="D108" i="53"/>
  <c r="M107" i="53"/>
  <c r="O105" i="53"/>
  <c r="A88" i="53"/>
  <c r="A87" i="53"/>
  <c r="F80" i="53"/>
  <c r="F141" i="53" s="1"/>
  <c r="A80" i="53"/>
  <c r="C74" i="53"/>
  <c r="A73" i="53"/>
  <c r="N69" i="53"/>
  <c r="Q68" i="53"/>
  <c r="N68" i="53"/>
  <c r="N67" i="53"/>
  <c r="N66" i="53"/>
  <c r="S58" i="53"/>
  <c r="S57" i="53"/>
  <c r="S56" i="53"/>
  <c r="I68" i="53"/>
  <c r="Q67" i="53"/>
  <c r="J171" i="53"/>
  <c r="J170" i="53"/>
  <c r="J110" i="53"/>
  <c r="J109" i="53"/>
  <c r="J108" i="53"/>
  <c r="H16" i="53"/>
  <c r="A158" i="53" s="1"/>
  <c r="C148" i="53"/>
  <c r="F144" i="53"/>
  <c r="C4" i="53"/>
  <c r="A156" i="53" s="1"/>
  <c r="A4" i="53"/>
  <c r="C3" i="53"/>
  <c r="A96" i="53" s="1"/>
  <c r="A3" i="53"/>
  <c r="A74" i="53" s="1"/>
  <c r="C7" i="54"/>
  <c r="F11" i="54"/>
  <c r="F143" i="54" s="1"/>
  <c r="F12" i="54"/>
  <c r="F144" i="54" s="1"/>
  <c r="F13" i="54"/>
  <c r="F146" i="54" s="1"/>
  <c r="C16" i="54"/>
  <c r="C149" i="54" s="1"/>
  <c r="C15" i="54"/>
  <c r="C148" i="54" s="1"/>
  <c r="A13" i="54"/>
  <c r="A85" i="54" s="1"/>
  <c r="A12" i="54"/>
  <c r="A144" i="54" s="1"/>
  <c r="A11" i="54"/>
  <c r="A10" i="54"/>
  <c r="A142" i="54" s="1"/>
  <c r="M197" i="54"/>
  <c r="I197" i="54"/>
  <c r="E197" i="54"/>
  <c r="M177" i="54"/>
  <c r="C177" i="54"/>
  <c r="M176" i="54"/>
  <c r="C176" i="54"/>
  <c r="M175" i="54"/>
  <c r="C175" i="54"/>
  <c r="K171" i="54"/>
  <c r="C171" i="54"/>
  <c r="K170" i="54"/>
  <c r="C170" i="54"/>
  <c r="K169" i="54"/>
  <c r="C169" i="54"/>
  <c r="M167" i="54"/>
  <c r="M165" i="54"/>
  <c r="A149" i="54"/>
  <c r="A148" i="54"/>
  <c r="A136" i="54"/>
  <c r="K114" i="54"/>
  <c r="J114" i="54"/>
  <c r="D114" i="54"/>
  <c r="K113" i="54"/>
  <c r="J113" i="54"/>
  <c r="D113" i="54"/>
  <c r="M112" i="54"/>
  <c r="L112" i="54"/>
  <c r="K110" i="54"/>
  <c r="D110" i="54"/>
  <c r="K109" i="54"/>
  <c r="D109" i="54"/>
  <c r="K108" i="54"/>
  <c r="D108" i="54"/>
  <c r="M107" i="54"/>
  <c r="A88" i="54"/>
  <c r="A87" i="54"/>
  <c r="F80" i="54"/>
  <c r="F141" i="54" s="1"/>
  <c r="A80" i="54"/>
  <c r="A141" i="54" s="1"/>
  <c r="C74" i="54"/>
  <c r="A73" i="54"/>
  <c r="N69" i="54"/>
  <c r="Q68" i="54"/>
  <c r="N68" i="54"/>
  <c r="N67" i="54"/>
  <c r="N66" i="54"/>
  <c r="I68" i="54"/>
  <c r="Q67" i="54"/>
  <c r="J171" i="54"/>
  <c r="J170" i="54"/>
  <c r="J110" i="54"/>
  <c r="J109" i="54"/>
  <c r="J108" i="54"/>
  <c r="H16" i="54"/>
  <c r="A158" i="54" s="1"/>
  <c r="A82" i="54"/>
  <c r="C4" i="54"/>
  <c r="A156" i="54" s="1"/>
  <c r="A4" i="54"/>
  <c r="C3" i="54"/>
  <c r="A96" i="54" s="1"/>
  <c r="A3" i="54"/>
  <c r="A74" i="54" s="1"/>
  <c r="F13" i="55"/>
  <c r="F146" i="55" s="1"/>
  <c r="F12" i="55"/>
  <c r="F144" i="55" s="1"/>
  <c r="F11" i="55"/>
  <c r="F143" i="55" s="1"/>
  <c r="C16" i="55"/>
  <c r="C15" i="55"/>
  <c r="C148" i="55" s="1"/>
  <c r="A13" i="55"/>
  <c r="A85" i="55" s="1"/>
  <c r="A12" i="55"/>
  <c r="A144" i="55" s="1"/>
  <c r="A11" i="55"/>
  <c r="A82" i="55" s="1"/>
  <c r="A10" i="55"/>
  <c r="A142" i="55" s="1"/>
  <c r="C7" i="55"/>
  <c r="M197" i="55"/>
  <c r="I197" i="55"/>
  <c r="E197" i="55"/>
  <c r="O179" i="55"/>
  <c r="M177" i="55"/>
  <c r="C177" i="55"/>
  <c r="M176" i="55"/>
  <c r="C176" i="55"/>
  <c r="M175" i="55"/>
  <c r="C175" i="55"/>
  <c r="K171" i="55"/>
  <c r="C171" i="55"/>
  <c r="K170" i="55"/>
  <c r="C170" i="55"/>
  <c r="K169" i="55"/>
  <c r="C169" i="55"/>
  <c r="M167" i="55"/>
  <c r="A149" i="55"/>
  <c r="A148" i="55"/>
  <c r="A141" i="55"/>
  <c r="A136" i="55"/>
  <c r="K114" i="55"/>
  <c r="J114" i="55"/>
  <c r="D114" i="55"/>
  <c r="K113" i="55"/>
  <c r="J113" i="55"/>
  <c r="D113" i="55"/>
  <c r="M112" i="55"/>
  <c r="L112" i="55"/>
  <c r="K110" i="55"/>
  <c r="D110" i="55"/>
  <c r="K109" i="55"/>
  <c r="D109" i="55"/>
  <c r="K108" i="55"/>
  <c r="D108" i="55"/>
  <c r="M107" i="55"/>
  <c r="O105" i="55"/>
  <c r="A88" i="55"/>
  <c r="A87" i="55"/>
  <c r="F80" i="55"/>
  <c r="F141" i="55" s="1"/>
  <c r="A80" i="55"/>
  <c r="C74" i="55"/>
  <c r="A73" i="55"/>
  <c r="N69" i="55"/>
  <c r="Q68" i="55"/>
  <c r="N68" i="55"/>
  <c r="N67" i="55"/>
  <c r="N66" i="55"/>
  <c r="I68" i="55"/>
  <c r="Q67" i="55"/>
  <c r="J171" i="55"/>
  <c r="J170" i="55"/>
  <c r="J110" i="55"/>
  <c r="J109" i="55"/>
  <c r="J108" i="55"/>
  <c r="H16" i="55"/>
  <c r="A158" i="55" s="1"/>
  <c r="C149" i="55"/>
  <c r="C4" i="55"/>
  <c r="A156" i="55" s="1"/>
  <c r="A4" i="55"/>
  <c r="C3" i="55"/>
  <c r="A96" i="55" s="1"/>
  <c r="A3" i="55"/>
  <c r="A74" i="55" s="1"/>
  <c r="F13" i="21"/>
  <c r="F146" i="21" s="1"/>
  <c r="F12" i="21"/>
  <c r="F144" i="21" s="1"/>
  <c r="F11" i="21"/>
  <c r="F143" i="21" s="1"/>
  <c r="C16" i="21"/>
  <c r="C149" i="21" s="1"/>
  <c r="C15" i="21"/>
  <c r="C148" i="21" s="1"/>
  <c r="A13" i="21"/>
  <c r="A85" i="21" s="1"/>
  <c r="A12" i="21"/>
  <c r="A144" i="21" s="1"/>
  <c r="A11" i="21"/>
  <c r="A82" i="21" s="1"/>
  <c r="A10" i="21"/>
  <c r="A142" i="21" s="1"/>
  <c r="C7" i="21"/>
  <c r="M197" i="21"/>
  <c r="I197" i="21"/>
  <c r="E197" i="21"/>
  <c r="Q184" i="21"/>
  <c r="M177" i="21"/>
  <c r="C177" i="21"/>
  <c r="M176" i="21"/>
  <c r="C176" i="21"/>
  <c r="M175" i="21"/>
  <c r="C175" i="21"/>
  <c r="K171" i="21"/>
  <c r="C171" i="21"/>
  <c r="K170" i="21"/>
  <c r="C170" i="21"/>
  <c r="K169" i="21"/>
  <c r="C169" i="21"/>
  <c r="M167" i="21"/>
  <c r="M165" i="21"/>
  <c r="A149" i="21"/>
  <c r="A148" i="21"/>
  <c r="A136" i="21"/>
  <c r="K114" i="21"/>
  <c r="J114" i="21"/>
  <c r="D114" i="21"/>
  <c r="K113" i="21"/>
  <c r="J113" i="21"/>
  <c r="D113" i="21"/>
  <c r="M112" i="21"/>
  <c r="L112" i="21"/>
  <c r="K110" i="21"/>
  <c r="D110" i="21"/>
  <c r="K109" i="21"/>
  <c r="D109" i="21"/>
  <c r="K108" i="21"/>
  <c r="D108" i="21"/>
  <c r="M107" i="21"/>
  <c r="O105" i="21"/>
  <c r="A88" i="21"/>
  <c r="A87" i="21"/>
  <c r="F80" i="21"/>
  <c r="F141" i="21" s="1"/>
  <c r="A80" i="21"/>
  <c r="A141" i="21" s="1"/>
  <c r="C74" i="21"/>
  <c r="A73" i="21"/>
  <c r="N69" i="21"/>
  <c r="Q68" i="21"/>
  <c r="N68" i="21"/>
  <c r="N67" i="21"/>
  <c r="N66" i="21"/>
  <c r="I68" i="21"/>
  <c r="Q67" i="21"/>
  <c r="J171" i="21"/>
  <c r="J170" i="21"/>
  <c r="J110" i="21"/>
  <c r="J109" i="21"/>
  <c r="J108" i="21"/>
  <c r="H16" i="21"/>
  <c r="A158" i="21" s="1"/>
  <c r="C4" i="21"/>
  <c r="A156" i="21" s="1"/>
  <c r="A4" i="21"/>
  <c r="C3" i="21"/>
  <c r="A96" i="21" s="1"/>
  <c r="A3" i="21"/>
  <c r="A74" i="21" s="1"/>
  <c r="C7" i="22"/>
  <c r="F13" i="22"/>
  <c r="F85" i="22" s="1"/>
  <c r="F12" i="22"/>
  <c r="F144" i="22" s="1"/>
  <c r="F11" i="22"/>
  <c r="F143" i="22" s="1"/>
  <c r="C16" i="22"/>
  <c r="C88" i="22" s="1"/>
  <c r="C15" i="22"/>
  <c r="A13" i="22"/>
  <c r="A85" i="22" s="1"/>
  <c r="A12" i="22"/>
  <c r="A144" i="22" s="1"/>
  <c r="A10" i="22"/>
  <c r="A142" i="22" s="1"/>
  <c r="A11" i="22"/>
  <c r="A82" i="22" s="1"/>
  <c r="M197" i="22"/>
  <c r="I197" i="22"/>
  <c r="E197" i="22"/>
  <c r="O179" i="22"/>
  <c r="M177" i="22"/>
  <c r="L177" i="22"/>
  <c r="C177" i="22"/>
  <c r="M176" i="22"/>
  <c r="C176" i="22"/>
  <c r="M175" i="22"/>
  <c r="C175" i="22"/>
  <c r="K171" i="22"/>
  <c r="C171" i="22"/>
  <c r="K170" i="22"/>
  <c r="J170" i="22"/>
  <c r="C170" i="22"/>
  <c r="K169" i="22"/>
  <c r="C169" i="22"/>
  <c r="M167" i="22"/>
  <c r="M165" i="22"/>
  <c r="A149" i="22"/>
  <c r="A148" i="22"/>
  <c r="A136" i="22"/>
  <c r="K114" i="22"/>
  <c r="J114" i="22"/>
  <c r="D114" i="22"/>
  <c r="K113" i="22"/>
  <c r="J113" i="22"/>
  <c r="D113" i="22"/>
  <c r="M112" i="22"/>
  <c r="L112" i="22"/>
  <c r="K110" i="22"/>
  <c r="D110" i="22"/>
  <c r="K109" i="22"/>
  <c r="D109" i="22"/>
  <c r="K108" i="22"/>
  <c r="J108" i="22"/>
  <c r="D108" i="22"/>
  <c r="M107" i="22"/>
  <c r="O105" i="22"/>
  <c r="A88" i="22"/>
  <c r="A87" i="22"/>
  <c r="F80" i="22"/>
  <c r="F141" i="22" s="1"/>
  <c r="A80" i="22"/>
  <c r="A141" i="22" s="1"/>
  <c r="C74" i="22"/>
  <c r="A73" i="22"/>
  <c r="N69" i="22"/>
  <c r="Q68" i="22"/>
  <c r="N68" i="22"/>
  <c r="N67" i="22"/>
  <c r="N66" i="22"/>
  <c r="I68" i="22"/>
  <c r="E67" i="22"/>
  <c r="Q67" i="22"/>
  <c r="J171" i="22"/>
  <c r="I69" i="22"/>
  <c r="J169" i="22"/>
  <c r="J110" i="22"/>
  <c r="J109" i="22"/>
  <c r="H16" i="22"/>
  <c r="A158" i="22" s="1"/>
  <c r="C149" i="22"/>
  <c r="C148" i="22"/>
  <c r="C4" i="22"/>
  <c r="A156" i="22" s="1"/>
  <c r="A4" i="22"/>
  <c r="C3" i="22"/>
  <c r="A96" i="22" s="1"/>
  <c r="A3" i="22"/>
  <c r="A74" i="22" s="1"/>
  <c r="C16" i="23"/>
  <c r="C149" i="23" s="1"/>
  <c r="C15" i="23"/>
  <c r="C148" i="23" s="1"/>
  <c r="A10" i="23"/>
  <c r="A142" i="23" s="1"/>
  <c r="A11" i="23"/>
  <c r="A82" i="23" s="1"/>
  <c r="A12" i="23"/>
  <c r="A144" i="23" s="1"/>
  <c r="A13" i="23"/>
  <c r="A85" i="23" s="1"/>
  <c r="F13" i="23"/>
  <c r="F146" i="23" s="1"/>
  <c r="F12" i="23"/>
  <c r="F144" i="23" s="1"/>
  <c r="F11" i="23"/>
  <c r="F143" i="23" s="1"/>
  <c r="C7" i="23"/>
  <c r="M197" i="23"/>
  <c r="I197" i="23"/>
  <c r="E197" i="23"/>
  <c r="M177" i="23"/>
  <c r="C177" i="23"/>
  <c r="M176" i="23"/>
  <c r="C176" i="23"/>
  <c r="M175" i="23"/>
  <c r="C175" i="23"/>
  <c r="K171" i="23"/>
  <c r="C171" i="23"/>
  <c r="K170" i="23"/>
  <c r="C170" i="23"/>
  <c r="K169" i="23"/>
  <c r="C169" i="23"/>
  <c r="M167" i="23"/>
  <c r="M165" i="23"/>
  <c r="A149" i="23"/>
  <c r="A148" i="23"/>
  <c r="A141" i="23"/>
  <c r="A136" i="23"/>
  <c r="K114" i="23"/>
  <c r="J114" i="23"/>
  <c r="D114" i="23"/>
  <c r="K113" i="23"/>
  <c r="J113" i="23"/>
  <c r="D113" i="23"/>
  <c r="M112" i="23"/>
  <c r="L112" i="23"/>
  <c r="K110" i="23"/>
  <c r="D110" i="23"/>
  <c r="K109" i="23"/>
  <c r="D109" i="23"/>
  <c r="K108" i="23"/>
  <c r="D108" i="23"/>
  <c r="M107" i="23"/>
  <c r="A88" i="23"/>
  <c r="A87" i="23"/>
  <c r="F80" i="23"/>
  <c r="F141" i="23" s="1"/>
  <c r="A80" i="23"/>
  <c r="C74" i="23"/>
  <c r="A73" i="23"/>
  <c r="N69" i="23"/>
  <c r="Q68" i="23"/>
  <c r="N68" i="23"/>
  <c r="N67" i="23"/>
  <c r="N66" i="23"/>
  <c r="I68" i="23"/>
  <c r="Q67" i="23"/>
  <c r="J171" i="23"/>
  <c r="J170" i="23"/>
  <c r="J110" i="23"/>
  <c r="J109" i="23"/>
  <c r="J108" i="23"/>
  <c r="H16" i="23"/>
  <c r="A158" i="23" s="1"/>
  <c r="C4" i="23"/>
  <c r="A156" i="23" s="1"/>
  <c r="A4" i="23"/>
  <c r="C3" i="23"/>
  <c r="A96" i="23" s="1"/>
  <c r="A3" i="23"/>
  <c r="A74" i="23" s="1"/>
  <c r="F13" i="8"/>
  <c r="F146" i="8" s="1"/>
  <c r="F12" i="8"/>
  <c r="F144" i="8" s="1"/>
  <c r="F11" i="8"/>
  <c r="F143" i="8" s="1"/>
  <c r="C16" i="8"/>
  <c r="C149" i="8" s="1"/>
  <c r="C15" i="8"/>
  <c r="C148" i="8" s="1"/>
  <c r="A13" i="8"/>
  <c r="A85" i="8" s="1"/>
  <c r="A11" i="8"/>
  <c r="A82" i="8" s="1"/>
  <c r="A10" i="8"/>
  <c r="A142" i="8" s="1"/>
  <c r="C7" i="8"/>
  <c r="M197" i="8"/>
  <c r="I197" i="8"/>
  <c r="E197" i="8"/>
  <c r="M177" i="8"/>
  <c r="C177" i="8"/>
  <c r="M176" i="8"/>
  <c r="C176" i="8"/>
  <c r="M175" i="8"/>
  <c r="C175" i="8"/>
  <c r="K171" i="8"/>
  <c r="C171" i="8"/>
  <c r="K170" i="8"/>
  <c r="C170" i="8"/>
  <c r="K169" i="8"/>
  <c r="C169" i="8"/>
  <c r="M167" i="8"/>
  <c r="M165" i="8"/>
  <c r="A149" i="8"/>
  <c r="A148" i="8"/>
  <c r="A141" i="8"/>
  <c r="A136" i="8"/>
  <c r="K114" i="8"/>
  <c r="J114" i="8"/>
  <c r="D114" i="8"/>
  <c r="K113" i="8"/>
  <c r="J113" i="8"/>
  <c r="D113" i="8"/>
  <c r="M112" i="8"/>
  <c r="L112" i="8"/>
  <c r="K110" i="8"/>
  <c r="D110" i="8"/>
  <c r="K109" i="8"/>
  <c r="D109" i="8"/>
  <c r="K108" i="8"/>
  <c r="D108" i="8"/>
  <c r="M107" i="8"/>
  <c r="A88" i="8"/>
  <c r="A87" i="8"/>
  <c r="F80" i="8"/>
  <c r="F141" i="8" s="1"/>
  <c r="A80" i="8"/>
  <c r="C74" i="8"/>
  <c r="A73" i="8"/>
  <c r="N69" i="8"/>
  <c r="Q68" i="8"/>
  <c r="N68" i="8"/>
  <c r="N67" i="8"/>
  <c r="N66" i="8"/>
  <c r="I68" i="8"/>
  <c r="Q67" i="8"/>
  <c r="J171" i="8"/>
  <c r="J170" i="8"/>
  <c r="J110" i="8"/>
  <c r="J109" i="8"/>
  <c r="J108" i="8"/>
  <c r="H16" i="8"/>
  <c r="A158" i="8" s="1"/>
  <c r="A144" i="8"/>
  <c r="C4" i="8"/>
  <c r="A156" i="8" s="1"/>
  <c r="A4" i="8"/>
  <c r="C3" i="8"/>
  <c r="A96" i="8" s="1"/>
  <c r="A3" i="8"/>
  <c r="A74" i="8" s="1"/>
  <c r="F13" i="9"/>
  <c r="F146" i="9" s="1"/>
  <c r="F12" i="9"/>
  <c r="F11" i="9"/>
  <c r="F143" i="9" s="1"/>
  <c r="C16" i="9"/>
  <c r="C149" i="9" s="1"/>
  <c r="C15" i="9"/>
  <c r="A13" i="9"/>
  <c r="A85" i="9" s="1"/>
  <c r="A12" i="9"/>
  <c r="A144" i="9" s="1"/>
  <c r="A11" i="9"/>
  <c r="A82" i="9" s="1"/>
  <c r="A10" i="9"/>
  <c r="A142" i="9" s="1"/>
  <c r="C7" i="9"/>
  <c r="M197" i="9"/>
  <c r="I197" i="9"/>
  <c r="E197" i="9"/>
  <c r="O179" i="9"/>
  <c r="M177" i="9"/>
  <c r="C177" i="9"/>
  <c r="M176" i="9"/>
  <c r="C176" i="9"/>
  <c r="M175" i="9"/>
  <c r="C175" i="9"/>
  <c r="K171" i="9"/>
  <c r="C171" i="9"/>
  <c r="K170" i="9"/>
  <c r="C170" i="9"/>
  <c r="K169" i="9"/>
  <c r="C169" i="9"/>
  <c r="M167" i="9"/>
  <c r="M165" i="9"/>
  <c r="A149" i="9"/>
  <c r="A148" i="9"/>
  <c r="A136" i="9"/>
  <c r="K114" i="9"/>
  <c r="J114" i="9"/>
  <c r="D114" i="9"/>
  <c r="K113" i="9"/>
  <c r="J113" i="9"/>
  <c r="D113" i="9"/>
  <c r="M112" i="9"/>
  <c r="L112" i="9"/>
  <c r="K110" i="9"/>
  <c r="D110" i="9"/>
  <c r="K109" i="9"/>
  <c r="D109" i="9"/>
  <c r="K108" i="9"/>
  <c r="D108" i="9"/>
  <c r="M107" i="9"/>
  <c r="O105" i="9"/>
  <c r="A88" i="9"/>
  <c r="A87" i="9"/>
  <c r="F80" i="9"/>
  <c r="F141" i="9" s="1"/>
  <c r="A80" i="9"/>
  <c r="A141" i="9" s="1"/>
  <c r="C74" i="9"/>
  <c r="A73" i="9"/>
  <c r="N69" i="9"/>
  <c r="Q68" i="9"/>
  <c r="N68" i="9"/>
  <c r="N67" i="9"/>
  <c r="N66" i="9"/>
  <c r="I68" i="9"/>
  <c r="Q67" i="9"/>
  <c r="J171" i="9"/>
  <c r="J170" i="9"/>
  <c r="J110" i="9"/>
  <c r="J109" i="9"/>
  <c r="J108" i="9"/>
  <c r="H16" i="9"/>
  <c r="A158" i="9" s="1"/>
  <c r="C148" i="9"/>
  <c r="F144" i="9"/>
  <c r="C4" i="9"/>
  <c r="A156" i="9" s="1"/>
  <c r="A4" i="9"/>
  <c r="C3" i="9"/>
  <c r="A96" i="9" s="1"/>
  <c r="A3" i="9"/>
  <c r="A74" i="9" s="1"/>
  <c r="F13" i="10"/>
  <c r="F146" i="10" s="1"/>
  <c r="F12" i="10"/>
  <c r="F11" i="10"/>
  <c r="F143" i="10" s="1"/>
  <c r="C16" i="10"/>
  <c r="C15" i="10"/>
  <c r="A13" i="10"/>
  <c r="A85" i="10" s="1"/>
  <c r="A12" i="10"/>
  <c r="A11" i="10"/>
  <c r="A82" i="10" s="1"/>
  <c r="A10" i="10"/>
  <c r="A142" i="10" s="1"/>
  <c r="C7" i="10"/>
  <c r="M197" i="10"/>
  <c r="I197" i="10"/>
  <c r="E197" i="10"/>
  <c r="M177" i="10"/>
  <c r="C177" i="10"/>
  <c r="M176" i="10"/>
  <c r="C176" i="10"/>
  <c r="M175" i="10"/>
  <c r="C175" i="10"/>
  <c r="K171" i="10"/>
  <c r="C171" i="10"/>
  <c r="K170" i="10"/>
  <c r="C170" i="10"/>
  <c r="K169" i="10"/>
  <c r="C169" i="10"/>
  <c r="M167" i="10"/>
  <c r="A149" i="10"/>
  <c r="A148" i="10"/>
  <c r="A136" i="10"/>
  <c r="K114" i="10"/>
  <c r="J114" i="10"/>
  <c r="D114" i="10"/>
  <c r="K113" i="10"/>
  <c r="J113" i="10"/>
  <c r="D113" i="10"/>
  <c r="M112" i="10"/>
  <c r="L112" i="10"/>
  <c r="K110" i="10"/>
  <c r="D110" i="10"/>
  <c r="K109" i="10"/>
  <c r="D109" i="10"/>
  <c r="K108" i="10"/>
  <c r="D108" i="10"/>
  <c r="M107" i="10"/>
  <c r="A88" i="10"/>
  <c r="A87" i="10"/>
  <c r="F80" i="10"/>
  <c r="F141" i="10" s="1"/>
  <c r="A80" i="10"/>
  <c r="A141" i="10" s="1"/>
  <c r="C74" i="10"/>
  <c r="A73" i="10"/>
  <c r="N69" i="10"/>
  <c r="Q68" i="10"/>
  <c r="N68" i="10"/>
  <c r="N67" i="10"/>
  <c r="N66" i="10"/>
  <c r="I68" i="10"/>
  <c r="Q67" i="10"/>
  <c r="J171" i="10"/>
  <c r="J170" i="10"/>
  <c r="J110" i="10"/>
  <c r="J109" i="10"/>
  <c r="J108" i="10"/>
  <c r="H16" i="10"/>
  <c r="A158" i="10" s="1"/>
  <c r="C149" i="10"/>
  <c r="C148" i="10"/>
  <c r="F144" i="10"/>
  <c r="A144" i="10"/>
  <c r="C4" i="10"/>
  <c r="A156" i="10" s="1"/>
  <c r="A4" i="10"/>
  <c r="C3" i="10"/>
  <c r="A96" i="10" s="1"/>
  <c r="A3" i="10"/>
  <c r="A74" i="10" s="1"/>
  <c r="F13" i="11"/>
  <c r="F146" i="11" s="1"/>
  <c r="F12" i="11"/>
  <c r="F144" i="11" s="1"/>
  <c r="F11" i="11"/>
  <c r="C16" i="11"/>
  <c r="C15" i="11"/>
  <c r="A13" i="11"/>
  <c r="A85" i="11" s="1"/>
  <c r="A12" i="11"/>
  <c r="A144" i="11" s="1"/>
  <c r="A11" i="11"/>
  <c r="C7" i="11"/>
  <c r="A10" i="11"/>
  <c r="A142" i="11" s="1"/>
  <c r="M197" i="11"/>
  <c r="I197" i="11"/>
  <c r="E197" i="11"/>
  <c r="Q184" i="11"/>
  <c r="O179" i="11"/>
  <c r="M177" i="11"/>
  <c r="C177" i="11"/>
  <c r="M176" i="11"/>
  <c r="C176" i="11"/>
  <c r="M175" i="11"/>
  <c r="C175" i="11"/>
  <c r="K171" i="11"/>
  <c r="C171" i="11"/>
  <c r="K170" i="11"/>
  <c r="C170" i="11"/>
  <c r="K169" i="11"/>
  <c r="C169" i="11"/>
  <c r="M167" i="11"/>
  <c r="M165" i="11"/>
  <c r="A149" i="11"/>
  <c r="A148" i="11"/>
  <c r="A136" i="11"/>
  <c r="K114" i="11"/>
  <c r="J114" i="11"/>
  <c r="D114" i="11"/>
  <c r="K113" i="11"/>
  <c r="J113" i="11"/>
  <c r="D113" i="11"/>
  <c r="M112" i="11"/>
  <c r="L112" i="11"/>
  <c r="K110" i="11"/>
  <c r="D110" i="11"/>
  <c r="K109" i="11"/>
  <c r="D109" i="11"/>
  <c r="K108" i="11"/>
  <c r="D108" i="11"/>
  <c r="M107" i="11"/>
  <c r="O105" i="11"/>
  <c r="A88" i="11"/>
  <c r="A87" i="11"/>
  <c r="F80" i="11"/>
  <c r="F141" i="11" s="1"/>
  <c r="A80" i="11"/>
  <c r="A141" i="11" s="1"/>
  <c r="C74" i="11"/>
  <c r="A73" i="11"/>
  <c r="N69" i="11"/>
  <c r="Q68" i="11"/>
  <c r="N68" i="11"/>
  <c r="E68" i="11"/>
  <c r="N67" i="11"/>
  <c r="Q66" i="11"/>
  <c r="N66" i="11"/>
  <c r="I68" i="11"/>
  <c r="Q67" i="11"/>
  <c r="J171" i="11"/>
  <c r="J170" i="11"/>
  <c r="J110" i="11"/>
  <c r="J109" i="11"/>
  <c r="J108" i="11"/>
  <c r="H16" i="11"/>
  <c r="A158" i="11" s="1"/>
  <c r="C149" i="11"/>
  <c r="C148" i="11"/>
  <c r="F143" i="11"/>
  <c r="A82" i="11"/>
  <c r="C4" i="11"/>
  <c r="A156" i="11" s="1"/>
  <c r="A4" i="11"/>
  <c r="C3" i="11"/>
  <c r="A96" i="11" s="1"/>
  <c r="A3" i="11"/>
  <c r="A74" i="11" s="1"/>
  <c r="F13" i="12"/>
  <c r="F12" i="12"/>
  <c r="F144" i="12" s="1"/>
  <c r="F11" i="12"/>
  <c r="F82" i="12" s="1"/>
  <c r="C16" i="12"/>
  <c r="C88" i="12" s="1"/>
  <c r="C15" i="12"/>
  <c r="C148" i="12" s="1"/>
  <c r="A13" i="12"/>
  <c r="A85" i="12" s="1"/>
  <c r="A12" i="12"/>
  <c r="A11" i="12"/>
  <c r="A82" i="12" s="1"/>
  <c r="A10" i="12"/>
  <c r="C7" i="12"/>
  <c r="M197" i="12"/>
  <c r="I197" i="12"/>
  <c r="E197" i="12"/>
  <c r="Q184" i="12"/>
  <c r="M177" i="12"/>
  <c r="L177" i="12"/>
  <c r="C177" i="12"/>
  <c r="M176" i="12"/>
  <c r="C176" i="12"/>
  <c r="M175" i="12"/>
  <c r="C175" i="12"/>
  <c r="K171" i="12"/>
  <c r="C171" i="12"/>
  <c r="K170" i="12"/>
  <c r="J170" i="12"/>
  <c r="C170" i="12"/>
  <c r="K169" i="12"/>
  <c r="C169" i="12"/>
  <c r="M167" i="12"/>
  <c r="M165" i="12"/>
  <c r="A149" i="12"/>
  <c r="A148" i="12"/>
  <c r="A136" i="12"/>
  <c r="K114" i="12"/>
  <c r="J114" i="12"/>
  <c r="D114" i="12"/>
  <c r="K113" i="12"/>
  <c r="J113" i="12"/>
  <c r="D113" i="12"/>
  <c r="M112" i="12"/>
  <c r="L112" i="12"/>
  <c r="K110" i="12"/>
  <c r="D110" i="12"/>
  <c r="K109" i="12"/>
  <c r="D109" i="12"/>
  <c r="K108" i="12"/>
  <c r="D108" i="12"/>
  <c r="M107" i="12"/>
  <c r="O105" i="12"/>
  <c r="A88" i="12"/>
  <c r="A87" i="12"/>
  <c r="F85" i="12"/>
  <c r="F80" i="12"/>
  <c r="F141" i="12" s="1"/>
  <c r="A80" i="12"/>
  <c r="A141" i="12" s="1"/>
  <c r="C74" i="12"/>
  <c r="A73" i="12"/>
  <c r="N69" i="12"/>
  <c r="Q68" i="12"/>
  <c r="N68" i="12"/>
  <c r="N67" i="12"/>
  <c r="N66" i="12"/>
  <c r="I68" i="12"/>
  <c r="E67" i="12"/>
  <c r="Q67" i="12"/>
  <c r="J171" i="12"/>
  <c r="I69" i="12"/>
  <c r="J169" i="12"/>
  <c r="J110" i="12"/>
  <c r="J109" i="12"/>
  <c r="J108" i="12"/>
  <c r="H16" i="12"/>
  <c r="A158" i="12" s="1"/>
  <c r="F146" i="12"/>
  <c r="A144" i="12"/>
  <c r="A142" i="12"/>
  <c r="C4" i="12"/>
  <c r="A156" i="12" s="1"/>
  <c r="A4" i="12"/>
  <c r="C3" i="12"/>
  <c r="A96" i="12" s="1"/>
  <c r="A3" i="12"/>
  <c r="A74" i="12" s="1"/>
  <c r="F13" i="13"/>
  <c r="F146" i="13" s="1"/>
  <c r="F12" i="13"/>
  <c r="F144" i="13" s="1"/>
  <c r="F11" i="13"/>
  <c r="F143" i="13" s="1"/>
  <c r="C16" i="13"/>
  <c r="C149" i="13" s="1"/>
  <c r="C15" i="13"/>
  <c r="A13" i="13"/>
  <c r="A85" i="13" s="1"/>
  <c r="A12" i="13"/>
  <c r="A144" i="13" s="1"/>
  <c r="A11" i="13"/>
  <c r="A82" i="13" s="1"/>
  <c r="A10" i="13"/>
  <c r="A142" i="13" s="1"/>
  <c r="C7" i="13"/>
  <c r="M197" i="13"/>
  <c r="I197" i="13"/>
  <c r="E197" i="13"/>
  <c r="M177" i="13"/>
  <c r="C177" i="13"/>
  <c r="M176" i="13"/>
  <c r="C176" i="13"/>
  <c r="M175" i="13"/>
  <c r="C175" i="13"/>
  <c r="K171" i="13"/>
  <c r="C171" i="13"/>
  <c r="K170" i="13"/>
  <c r="C170" i="13"/>
  <c r="K169" i="13"/>
  <c r="C169" i="13"/>
  <c r="M167" i="13"/>
  <c r="A149" i="13"/>
  <c r="A148" i="13"/>
  <c r="A141" i="13"/>
  <c r="A136" i="13"/>
  <c r="K114" i="13"/>
  <c r="J114" i="13"/>
  <c r="D114" i="13"/>
  <c r="K113" i="13"/>
  <c r="J113" i="13"/>
  <c r="D113" i="13"/>
  <c r="M112" i="13"/>
  <c r="L112" i="13"/>
  <c r="K110" i="13"/>
  <c r="D110" i="13"/>
  <c r="K109" i="13"/>
  <c r="D109" i="13"/>
  <c r="K108" i="13"/>
  <c r="D108" i="13"/>
  <c r="M107" i="13"/>
  <c r="A88" i="13"/>
  <c r="A87" i="13"/>
  <c r="F80" i="13"/>
  <c r="F141" i="13" s="1"/>
  <c r="A80" i="13"/>
  <c r="C74" i="13"/>
  <c r="A73" i="13"/>
  <c r="N69" i="13"/>
  <c r="Q68" i="13"/>
  <c r="N68" i="13"/>
  <c r="N67" i="13"/>
  <c r="N66" i="13"/>
  <c r="I68" i="13"/>
  <c r="Q67" i="13"/>
  <c r="J171" i="13"/>
  <c r="J170" i="13"/>
  <c r="I69" i="13"/>
  <c r="J169" i="13"/>
  <c r="J109" i="13"/>
  <c r="J108" i="13"/>
  <c r="H16" i="13"/>
  <c r="A158" i="13" s="1"/>
  <c r="C148" i="13"/>
  <c r="C4" i="13"/>
  <c r="A156" i="13" s="1"/>
  <c r="A4" i="13"/>
  <c r="C3" i="13"/>
  <c r="A96" i="13" s="1"/>
  <c r="A3" i="13"/>
  <c r="A74" i="13" s="1"/>
  <c r="S24" i="8" l="1"/>
  <c r="Q184" i="8" s="1"/>
  <c r="L56" i="8"/>
  <c r="M56" i="8" s="1"/>
  <c r="L56" i="31"/>
  <c r="M56" i="31" s="1"/>
  <c r="S24" i="31"/>
  <c r="AI52" i="59" s="1"/>
  <c r="S24" i="22"/>
  <c r="Q184" i="22" s="1"/>
  <c r="L56" i="22"/>
  <c r="M56" i="22" s="1"/>
  <c r="S24" i="48"/>
  <c r="Q184" i="48" s="1"/>
  <c r="L56" i="48"/>
  <c r="M56" i="48" s="1"/>
  <c r="F82" i="22"/>
  <c r="S24" i="20"/>
  <c r="O105" i="8"/>
  <c r="O105" i="23"/>
  <c r="S24" i="39"/>
  <c r="O105" i="10"/>
  <c r="O105" i="54"/>
  <c r="S24" i="54"/>
  <c r="Q184" i="54" s="1"/>
  <c r="L56" i="54"/>
  <c r="M56" i="54" s="1"/>
  <c r="L56" i="45"/>
  <c r="M56" i="45" s="1"/>
  <c r="S24" i="45"/>
  <c r="S56" i="45" s="1"/>
  <c r="P52" i="59"/>
  <c r="O105" i="31"/>
  <c r="M165" i="31"/>
  <c r="P44" i="59"/>
  <c r="O105" i="39"/>
  <c r="M165" i="39"/>
  <c r="O105" i="13"/>
  <c r="A137" i="12"/>
  <c r="M59" i="52"/>
  <c r="M61" i="52" s="1"/>
  <c r="A137" i="22"/>
  <c r="P35" i="59"/>
  <c r="O105" i="48"/>
  <c r="M165" i="48"/>
  <c r="P36" i="59"/>
  <c r="O105" i="47"/>
  <c r="M165" i="47"/>
  <c r="P37" i="59"/>
  <c r="M165" i="13"/>
  <c r="M59" i="31"/>
  <c r="P38" i="59"/>
  <c r="M165" i="45"/>
  <c r="O105" i="45"/>
  <c r="S24" i="25"/>
  <c r="S56" i="25" s="1"/>
  <c r="L56" i="25"/>
  <c r="M56" i="25" s="1"/>
  <c r="P58" i="59"/>
  <c r="O105" i="25"/>
  <c r="M165" i="25"/>
  <c r="S24" i="26"/>
  <c r="AI57" i="59" s="1"/>
  <c r="M165" i="10"/>
  <c r="Q184" i="25"/>
  <c r="S58" i="25"/>
  <c r="AG58" i="59"/>
  <c r="O179" i="25"/>
  <c r="S58" i="26"/>
  <c r="AG57" i="59"/>
  <c r="O179" i="26"/>
  <c r="L56" i="27"/>
  <c r="M56" i="27" s="1"/>
  <c r="S24" i="27"/>
  <c r="S58" i="27"/>
  <c r="AG56" i="59"/>
  <c r="O179" i="27"/>
  <c r="S56" i="28"/>
  <c r="AI55" i="59"/>
  <c r="Q184" i="28"/>
  <c r="S58" i="28"/>
  <c r="AG55" i="59"/>
  <c r="O179" i="28"/>
  <c r="P54" i="59"/>
  <c r="M165" i="29"/>
  <c r="O105" i="29"/>
  <c r="L56" i="29"/>
  <c r="M56" i="29" s="1"/>
  <c r="S24" i="29"/>
  <c r="P53" i="59"/>
  <c r="M165" i="30"/>
  <c r="O105" i="30"/>
  <c r="M59" i="30"/>
  <c r="L56" i="30"/>
  <c r="M56" i="30" s="1"/>
  <c r="S24" i="30"/>
  <c r="S56" i="31"/>
  <c r="S58" i="31"/>
  <c r="AG52" i="59"/>
  <c r="O179" i="31"/>
  <c r="S56" i="32"/>
  <c r="AI51" i="59"/>
  <c r="Q184" i="32"/>
  <c r="S56" i="33"/>
  <c r="AI50" i="59"/>
  <c r="Q184" i="33"/>
  <c r="S58" i="33"/>
  <c r="AG50" i="59"/>
  <c r="O179" i="33"/>
  <c r="P49" i="59"/>
  <c r="O105" i="34"/>
  <c r="M165" i="34"/>
  <c r="L56" i="34"/>
  <c r="M56" i="34" s="1"/>
  <c r="S24" i="34"/>
  <c r="L56" i="35"/>
  <c r="M56" i="35" s="1"/>
  <c r="S24" i="35"/>
  <c r="P48" i="59"/>
  <c r="M165" i="35"/>
  <c r="O105" i="35"/>
  <c r="S56" i="36"/>
  <c r="AI47" i="59"/>
  <c r="Q184" i="36"/>
  <c r="S56" i="37"/>
  <c r="AI46" i="59"/>
  <c r="Q184" i="37"/>
  <c r="S58" i="37"/>
  <c r="AG46" i="59"/>
  <c r="O179" i="37"/>
  <c r="S56" i="38"/>
  <c r="AI45" i="59"/>
  <c r="Q184" i="38"/>
  <c r="S58" i="38"/>
  <c r="AG45" i="59"/>
  <c r="O179" i="38"/>
  <c r="S56" i="39"/>
  <c r="AI44" i="59"/>
  <c r="Q184" i="39"/>
  <c r="S58" i="39"/>
  <c r="AG44" i="59"/>
  <c r="O179" i="39"/>
  <c r="S56" i="40"/>
  <c r="AI43" i="59"/>
  <c r="Q184" i="40"/>
  <c r="S58" i="40"/>
  <c r="AG43" i="59"/>
  <c r="O179" i="40"/>
  <c r="P42" i="59"/>
  <c r="M165" i="41"/>
  <c r="O105" i="41"/>
  <c r="L56" i="41"/>
  <c r="M56" i="41" s="1"/>
  <c r="S24" i="41"/>
  <c r="S58" i="41"/>
  <c r="AG42" i="59"/>
  <c r="O179" i="41"/>
  <c r="P41" i="59"/>
  <c r="O105" i="42"/>
  <c r="M165" i="42"/>
  <c r="L56" i="42"/>
  <c r="M56" i="42" s="1"/>
  <c r="S24" i="42"/>
  <c r="S58" i="42"/>
  <c r="AG41" i="59"/>
  <c r="O179" i="42"/>
  <c r="L56" i="43"/>
  <c r="M56" i="43" s="1"/>
  <c r="S24" i="43"/>
  <c r="P40" i="59"/>
  <c r="O105" i="43"/>
  <c r="M165" i="43"/>
  <c r="S56" i="44"/>
  <c r="AI39" i="59"/>
  <c r="Q184" i="44"/>
  <c r="S58" i="44"/>
  <c r="AG39" i="59"/>
  <c r="O179" i="44"/>
  <c r="M59" i="45"/>
  <c r="S58" i="45"/>
  <c r="AG38" i="59"/>
  <c r="O179" i="45"/>
  <c r="S58" i="46"/>
  <c r="O179" i="46"/>
  <c r="S56" i="46"/>
  <c r="Q184" i="46"/>
  <c r="S58" i="47"/>
  <c r="AG37" i="59"/>
  <c r="AG36" i="59"/>
  <c r="O179" i="47"/>
  <c r="S56" i="47"/>
  <c r="AI36" i="59"/>
  <c r="AI37" i="59"/>
  <c r="Q184" i="47"/>
  <c r="S56" i="48"/>
  <c r="AI35" i="59"/>
  <c r="S58" i="48"/>
  <c r="AG35" i="59"/>
  <c r="O179" i="48"/>
  <c r="P34" i="59"/>
  <c r="O105" i="49"/>
  <c r="M165" i="49"/>
  <c r="L56" i="49"/>
  <c r="M56" i="49" s="1"/>
  <c r="S24" i="49"/>
  <c r="S58" i="49"/>
  <c r="AG34" i="59"/>
  <c r="O179" i="49"/>
  <c r="S56" i="50"/>
  <c r="AI33" i="59"/>
  <c r="Q184" i="50"/>
  <c r="S58" i="50"/>
  <c r="AG33" i="59"/>
  <c r="O179" i="50"/>
  <c r="P32" i="59"/>
  <c r="M165" i="51"/>
  <c r="O105" i="51"/>
  <c r="L56" i="51"/>
  <c r="M56" i="51" s="1"/>
  <c r="S24" i="51"/>
  <c r="S58" i="51"/>
  <c r="AG32" i="59"/>
  <c r="O179" i="51"/>
  <c r="S56" i="52"/>
  <c r="AI31" i="59"/>
  <c r="Q184" i="52"/>
  <c r="AI29" i="59"/>
  <c r="S58" i="54"/>
  <c r="AG29" i="59"/>
  <c r="M165" i="55"/>
  <c r="L56" i="55"/>
  <c r="M56" i="55" s="1"/>
  <c r="S24" i="55"/>
  <c r="S58" i="55"/>
  <c r="AG28" i="59"/>
  <c r="S56" i="21"/>
  <c r="AI27" i="59"/>
  <c r="S58" i="21"/>
  <c r="AG27" i="59"/>
  <c r="S58" i="22"/>
  <c r="AG26" i="59"/>
  <c r="S56" i="22"/>
  <c r="AI26" i="59"/>
  <c r="L56" i="23"/>
  <c r="M56" i="23" s="1"/>
  <c r="S24" i="23"/>
  <c r="S58" i="23"/>
  <c r="AG25" i="59"/>
  <c r="S56" i="8"/>
  <c r="AI24" i="59"/>
  <c r="S58" i="8"/>
  <c r="AG24" i="59"/>
  <c r="S56" i="9"/>
  <c r="AI23" i="59"/>
  <c r="S58" i="9"/>
  <c r="AG23" i="59"/>
  <c r="L56" i="10"/>
  <c r="M56" i="10" s="1"/>
  <c r="S24" i="10"/>
  <c r="S58" i="10"/>
  <c r="AG22" i="59"/>
  <c r="S56" i="11"/>
  <c r="AI21" i="59"/>
  <c r="S56" i="12"/>
  <c r="AI20" i="59"/>
  <c r="S58" i="12"/>
  <c r="AG20" i="59"/>
  <c r="S56" i="13"/>
  <c r="AI19" i="59"/>
  <c r="S58" i="13"/>
  <c r="AG19" i="59"/>
  <c r="S56" i="14"/>
  <c r="AI18" i="59"/>
  <c r="S58" i="14"/>
  <c r="AG18" i="59"/>
  <c r="L56" i="15"/>
  <c r="M56" i="15" s="1"/>
  <c r="S24" i="15"/>
  <c r="S58" i="15"/>
  <c r="AG17" i="59"/>
  <c r="L56" i="16"/>
  <c r="M56" i="16" s="1"/>
  <c r="S24" i="16"/>
  <c r="S56" i="17"/>
  <c r="AI15" i="59"/>
  <c r="S56" i="18"/>
  <c r="AI14" i="59"/>
  <c r="S56" i="19"/>
  <c r="AI13" i="59"/>
  <c r="S56" i="20"/>
  <c r="AI12" i="59"/>
  <c r="L56" i="6"/>
  <c r="M56" i="6" s="1"/>
  <c r="S24" i="6"/>
  <c r="S58" i="6"/>
  <c r="AG11" i="59"/>
  <c r="E69" i="52"/>
  <c r="N179" i="25"/>
  <c r="E67" i="25"/>
  <c r="L176" i="25"/>
  <c r="I67" i="25"/>
  <c r="P119" i="25"/>
  <c r="P182" i="25"/>
  <c r="L175" i="25"/>
  <c r="I66" i="25"/>
  <c r="M59" i="25" s="1"/>
  <c r="E66" i="25"/>
  <c r="P181" i="25"/>
  <c r="P181" i="26"/>
  <c r="E67" i="26"/>
  <c r="L176" i="26"/>
  <c r="I67" i="26"/>
  <c r="L175" i="26"/>
  <c r="I66" i="26"/>
  <c r="E66" i="26"/>
  <c r="N105" i="26"/>
  <c r="L165" i="26"/>
  <c r="N179" i="27"/>
  <c r="E67" i="27"/>
  <c r="L176" i="27"/>
  <c r="I67" i="27"/>
  <c r="P119" i="27"/>
  <c r="P182" i="27"/>
  <c r="L175" i="27"/>
  <c r="I66" i="27"/>
  <c r="M59" i="27" s="1"/>
  <c r="E66" i="27"/>
  <c r="P181" i="27"/>
  <c r="N179" i="28"/>
  <c r="L107" i="28"/>
  <c r="E67" i="28"/>
  <c r="L176" i="28"/>
  <c r="I67" i="28"/>
  <c r="L175" i="28"/>
  <c r="I66" i="28"/>
  <c r="E66" i="28"/>
  <c r="P181" i="28"/>
  <c r="P181" i="29"/>
  <c r="E67" i="29"/>
  <c r="L176" i="29"/>
  <c r="I67" i="29"/>
  <c r="L175" i="29"/>
  <c r="I66" i="29"/>
  <c r="E66" i="29"/>
  <c r="N105" i="29"/>
  <c r="L165" i="29"/>
  <c r="N105" i="30"/>
  <c r="L165" i="30"/>
  <c r="N105" i="31"/>
  <c r="L165" i="31"/>
  <c r="N179" i="32"/>
  <c r="E67" i="32"/>
  <c r="L176" i="32"/>
  <c r="I67" i="32"/>
  <c r="P119" i="32"/>
  <c r="P182" i="32"/>
  <c r="L175" i="32"/>
  <c r="I66" i="32"/>
  <c r="M59" i="32" s="1"/>
  <c r="M61" i="32" s="1"/>
  <c r="E66" i="32"/>
  <c r="P181" i="32"/>
  <c r="P119" i="33"/>
  <c r="P182" i="33"/>
  <c r="E67" i="33"/>
  <c r="L176" i="33"/>
  <c r="I67" i="33"/>
  <c r="L175" i="33"/>
  <c r="I66" i="33"/>
  <c r="E66" i="33"/>
  <c r="P181" i="33"/>
  <c r="N179" i="34"/>
  <c r="E67" i="34"/>
  <c r="L176" i="34"/>
  <c r="I67" i="34"/>
  <c r="P119" i="34"/>
  <c r="P182" i="34"/>
  <c r="L175" i="34"/>
  <c r="I66" i="34"/>
  <c r="M59" i="34" s="1"/>
  <c r="E66" i="34"/>
  <c r="P181" i="34"/>
  <c r="N179" i="35"/>
  <c r="L107" i="35"/>
  <c r="E67" i="35"/>
  <c r="L176" i="35"/>
  <c r="I67" i="35"/>
  <c r="L175" i="35"/>
  <c r="I66" i="35"/>
  <c r="E66" i="35"/>
  <c r="P181" i="35"/>
  <c r="N179" i="36"/>
  <c r="E67" i="36"/>
  <c r="L176" i="36"/>
  <c r="I67" i="36"/>
  <c r="P119" i="36"/>
  <c r="P182" i="36"/>
  <c r="L175" i="36"/>
  <c r="I66" i="36"/>
  <c r="M59" i="36" s="1"/>
  <c r="M61" i="36" s="1"/>
  <c r="E66" i="36"/>
  <c r="P181" i="36"/>
  <c r="E67" i="37"/>
  <c r="L176" i="37"/>
  <c r="I67" i="37"/>
  <c r="L175" i="37"/>
  <c r="I66" i="37"/>
  <c r="E66" i="37"/>
  <c r="P181" i="37"/>
  <c r="N105" i="37"/>
  <c r="L165" i="37"/>
  <c r="N179" i="38"/>
  <c r="L107" i="38"/>
  <c r="E67" i="38"/>
  <c r="L176" i="38"/>
  <c r="I67" i="38"/>
  <c r="L175" i="38"/>
  <c r="I66" i="38"/>
  <c r="E66" i="38"/>
  <c r="P181" i="38"/>
  <c r="N179" i="39"/>
  <c r="E67" i="39"/>
  <c r="L176" i="39"/>
  <c r="I67" i="39"/>
  <c r="P119" i="39"/>
  <c r="P182" i="39"/>
  <c r="L175" i="39"/>
  <c r="I66" i="39"/>
  <c r="M59" i="39" s="1"/>
  <c r="M61" i="39" s="1"/>
  <c r="E66" i="39"/>
  <c r="P181" i="39"/>
  <c r="N179" i="40"/>
  <c r="E67" i="40"/>
  <c r="L176" i="40"/>
  <c r="I67" i="40"/>
  <c r="P119" i="40"/>
  <c r="P182" i="40"/>
  <c r="L175" i="40"/>
  <c r="I66" i="40"/>
  <c r="M59" i="40" s="1"/>
  <c r="M61" i="40" s="1"/>
  <c r="E66" i="40"/>
  <c r="P181" i="40"/>
  <c r="E67" i="41"/>
  <c r="L176" i="41"/>
  <c r="I67" i="41"/>
  <c r="L175" i="41"/>
  <c r="I66" i="41"/>
  <c r="E66" i="41"/>
  <c r="P181" i="41"/>
  <c r="N105" i="41"/>
  <c r="L165" i="41"/>
  <c r="N179" i="42"/>
  <c r="L107" i="42"/>
  <c r="E67" i="42"/>
  <c r="L176" i="42"/>
  <c r="I67" i="42"/>
  <c r="L175" i="42"/>
  <c r="I66" i="42"/>
  <c r="E66" i="42"/>
  <c r="P181" i="42"/>
  <c r="E67" i="43"/>
  <c r="L176" i="43"/>
  <c r="I67" i="43"/>
  <c r="L175" i="43"/>
  <c r="I66" i="43"/>
  <c r="E66" i="43"/>
  <c r="P181" i="43"/>
  <c r="N105" i="43"/>
  <c r="L165" i="43"/>
  <c r="N179" i="44"/>
  <c r="L107" i="44"/>
  <c r="E67" i="44"/>
  <c r="L176" i="44"/>
  <c r="I67" i="44"/>
  <c r="L175" i="44"/>
  <c r="I66" i="44"/>
  <c r="E66" i="44"/>
  <c r="P181" i="44"/>
  <c r="L107" i="45"/>
  <c r="P181" i="45"/>
  <c r="N179" i="45"/>
  <c r="N179" i="46"/>
  <c r="L107" i="46"/>
  <c r="E67" i="46"/>
  <c r="L176" i="46"/>
  <c r="I67" i="46"/>
  <c r="L175" i="46"/>
  <c r="I66" i="46"/>
  <c r="E66" i="46"/>
  <c r="P181" i="46"/>
  <c r="N179" i="47"/>
  <c r="E67" i="47"/>
  <c r="L176" i="47"/>
  <c r="I67" i="47"/>
  <c r="P119" i="47"/>
  <c r="P182" i="47"/>
  <c r="L175" i="47"/>
  <c r="I66" i="47"/>
  <c r="M59" i="47" s="1"/>
  <c r="M61" i="47" s="1"/>
  <c r="E66" i="47"/>
  <c r="P181" i="47"/>
  <c r="N179" i="48"/>
  <c r="L107" i="48"/>
  <c r="E67" i="48"/>
  <c r="L176" i="48"/>
  <c r="I67" i="48"/>
  <c r="L175" i="48"/>
  <c r="I66" i="48"/>
  <c r="E66" i="48"/>
  <c r="P181" i="48"/>
  <c r="L107" i="49"/>
  <c r="P181" i="49"/>
  <c r="N179" i="49"/>
  <c r="E67" i="49"/>
  <c r="L176" i="49"/>
  <c r="I67" i="49"/>
  <c r="L175" i="49"/>
  <c r="I66" i="49"/>
  <c r="E66" i="49"/>
  <c r="N179" i="50"/>
  <c r="L107" i="50"/>
  <c r="E67" i="50"/>
  <c r="L176" i="50"/>
  <c r="I67" i="50"/>
  <c r="L175" i="50"/>
  <c r="I66" i="50"/>
  <c r="E66" i="50"/>
  <c r="P181" i="50"/>
  <c r="N179" i="51"/>
  <c r="L107" i="51"/>
  <c r="E67" i="51"/>
  <c r="L176" i="51"/>
  <c r="I67" i="51"/>
  <c r="L175" i="51"/>
  <c r="I66" i="51"/>
  <c r="E66" i="51"/>
  <c r="P181" i="51"/>
  <c r="L107" i="52"/>
  <c r="P181" i="52"/>
  <c r="N179" i="52"/>
  <c r="I69" i="53"/>
  <c r="L167" i="53"/>
  <c r="E69" i="53"/>
  <c r="L57" i="53"/>
  <c r="M57" i="53" s="1"/>
  <c r="F82" i="53"/>
  <c r="F85" i="53"/>
  <c r="C88" i="53"/>
  <c r="A137" i="53"/>
  <c r="A143" i="53"/>
  <c r="A146" i="53"/>
  <c r="L177" i="53"/>
  <c r="Q66" i="53"/>
  <c r="E68" i="53"/>
  <c r="A83" i="53"/>
  <c r="J169" i="53"/>
  <c r="A81" i="53"/>
  <c r="F83" i="53"/>
  <c r="C87" i="53"/>
  <c r="I69" i="54"/>
  <c r="L167" i="54"/>
  <c r="E69" i="54"/>
  <c r="F82" i="54"/>
  <c r="F85" i="54"/>
  <c r="C88" i="54"/>
  <c r="A137" i="54"/>
  <c r="A143" i="54"/>
  <c r="A146" i="54"/>
  <c r="L177" i="54"/>
  <c r="Q66" i="54"/>
  <c r="E68" i="54"/>
  <c r="A83" i="54"/>
  <c r="J169" i="54"/>
  <c r="A81" i="54"/>
  <c r="F83" i="54"/>
  <c r="C87" i="54"/>
  <c r="I69" i="55"/>
  <c r="L167" i="55"/>
  <c r="E69" i="55"/>
  <c r="F82" i="55"/>
  <c r="F85" i="55"/>
  <c r="C88" i="55"/>
  <c r="A137" i="55"/>
  <c r="A143" i="55"/>
  <c r="A146" i="55"/>
  <c r="L177" i="55"/>
  <c r="Q66" i="55"/>
  <c r="E68" i="55"/>
  <c r="A83" i="55"/>
  <c r="J169" i="55"/>
  <c r="A81" i="55"/>
  <c r="F83" i="55"/>
  <c r="C87" i="55"/>
  <c r="I69" i="21"/>
  <c r="L167" i="21"/>
  <c r="E69" i="21"/>
  <c r="F82" i="21"/>
  <c r="F85" i="21"/>
  <c r="C88" i="21"/>
  <c r="A137" i="21"/>
  <c r="A143" i="21"/>
  <c r="A146" i="21"/>
  <c r="L177" i="21"/>
  <c r="Q66" i="21"/>
  <c r="E68" i="21"/>
  <c r="A83" i="21"/>
  <c r="J169" i="21"/>
  <c r="A81" i="21"/>
  <c r="F83" i="21"/>
  <c r="C87" i="21"/>
  <c r="F146" i="22"/>
  <c r="N179" i="22"/>
  <c r="A143" i="22"/>
  <c r="A146" i="22"/>
  <c r="P181" i="22"/>
  <c r="E66" i="22"/>
  <c r="Q66" i="22"/>
  <c r="E68" i="22"/>
  <c r="A83" i="22"/>
  <c r="L176" i="22"/>
  <c r="I66" i="22"/>
  <c r="E69" i="22"/>
  <c r="A81" i="22"/>
  <c r="F83" i="22"/>
  <c r="C87" i="22"/>
  <c r="L167" i="22"/>
  <c r="L175" i="22"/>
  <c r="I67" i="22"/>
  <c r="I69" i="23"/>
  <c r="L167" i="23"/>
  <c r="E69" i="23"/>
  <c r="F82" i="23"/>
  <c r="F85" i="23"/>
  <c r="C88" i="23"/>
  <c r="A137" i="23"/>
  <c r="A143" i="23"/>
  <c r="A146" i="23"/>
  <c r="L177" i="23"/>
  <c r="Q66" i="23"/>
  <c r="E68" i="23"/>
  <c r="A83" i="23"/>
  <c r="J169" i="23"/>
  <c r="A81" i="23"/>
  <c r="F83" i="23"/>
  <c r="C87" i="23"/>
  <c r="I69" i="8"/>
  <c r="L167" i="8"/>
  <c r="E69" i="8"/>
  <c r="F82" i="8"/>
  <c r="F85" i="8"/>
  <c r="C88" i="8"/>
  <c r="A137" i="8"/>
  <c r="A143" i="8"/>
  <c r="A146" i="8"/>
  <c r="L177" i="8"/>
  <c r="Q66" i="8"/>
  <c r="E68" i="8"/>
  <c r="A83" i="8"/>
  <c r="J169" i="8"/>
  <c r="A81" i="8"/>
  <c r="F83" i="8"/>
  <c r="C87" i="8"/>
  <c r="I69" i="9"/>
  <c r="L167" i="9"/>
  <c r="E69" i="9"/>
  <c r="F82" i="9"/>
  <c r="F85" i="9"/>
  <c r="C88" i="9"/>
  <c r="A137" i="9"/>
  <c r="A143" i="9"/>
  <c r="A146" i="9"/>
  <c r="L177" i="9"/>
  <c r="Q66" i="9"/>
  <c r="E68" i="9"/>
  <c r="A83" i="9"/>
  <c r="J169" i="9"/>
  <c r="A81" i="9"/>
  <c r="F83" i="9"/>
  <c r="C87" i="9"/>
  <c r="I69" i="10"/>
  <c r="L167" i="10"/>
  <c r="E69" i="10"/>
  <c r="F82" i="10"/>
  <c r="F85" i="10"/>
  <c r="C88" i="10"/>
  <c r="A137" i="10"/>
  <c r="A143" i="10"/>
  <c r="A146" i="10"/>
  <c r="L177" i="10"/>
  <c r="Q66" i="10"/>
  <c r="E68" i="10"/>
  <c r="A83" i="10"/>
  <c r="J169" i="10"/>
  <c r="A81" i="10"/>
  <c r="F83" i="10"/>
  <c r="C87" i="10"/>
  <c r="I69" i="11"/>
  <c r="L167" i="11"/>
  <c r="E69" i="11"/>
  <c r="F82" i="11"/>
  <c r="F85" i="11"/>
  <c r="C88" i="11"/>
  <c r="A137" i="11"/>
  <c r="A143" i="11"/>
  <c r="A146" i="11"/>
  <c r="L177" i="11"/>
  <c r="A83" i="11"/>
  <c r="J169" i="11"/>
  <c r="A81" i="11"/>
  <c r="F83" i="11"/>
  <c r="C87" i="11"/>
  <c r="F143" i="12"/>
  <c r="C149" i="12"/>
  <c r="P181" i="12"/>
  <c r="L107" i="12"/>
  <c r="A146" i="12"/>
  <c r="E66" i="12"/>
  <c r="Q66" i="12"/>
  <c r="E68" i="12"/>
  <c r="A83" i="12"/>
  <c r="L176" i="12"/>
  <c r="I67" i="12"/>
  <c r="I66" i="12"/>
  <c r="E69" i="12"/>
  <c r="A81" i="12"/>
  <c r="F83" i="12"/>
  <c r="C87" i="12"/>
  <c r="L167" i="12"/>
  <c r="L175" i="12"/>
  <c r="A143" i="12"/>
  <c r="L107" i="13"/>
  <c r="F82" i="13"/>
  <c r="F85" i="13"/>
  <c r="C88" i="13"/>
  <c r="A137" i="13"/>
  <c r="A143" i="13"/>
  <c r="A146" i="13"/>
  <c r="L177" i="13"/>
  <c r="Q66" i="13"/>
  <c r="E68" i="13"/>
  <c r="A83" i="13"/>
  <c r="J110" i="13"/>
  <c r="E69" i="13"/>
  <c r="A81" i="13"/>
  <c r="F83" i="13"/>
  <c r="C87" i="13"/>
  <c r="L167" i="13"/>
  <c r="A10" i="14"/>
  <c r="A142" i="14" s="1"/>
  <c r="F13" i="14"/>
  <c r="F12" i="14"/>
  <c r="F11" i="14"/>
  <c r="F143" i="14" s="1"/>
  <c r="C16" i="14"/>
  <c r="C149" i="14" s="1"/>
  <c r="C15" i="14"/>
  <c r="C148" i="14" s="1"/>
  <c r="A13" i="14"/>
  <c r="A85" i="14" s="1"/>
  <c r="A12" i="14"/>
  <c r="A144" i="14" s="1"/>
  <c r="A11" i="14"/>
  <c r="A82" i="14" s="1"/>
  <c r="C7" i="14"/>
  <c r="M197" i="14"/>
  <c r="I197" i="14"/>
  <c r="E197" i="14"/>
  <c r="Q184" i="14"/>
  <c r="O179" i="14"/>
  <c r="M177" i="14"/>
  <c r="C177" i="14"/>
  <c r="M176" i="14"/>
  <c r="C176" i="14"/>
  <c r="M175" i="14"/>
  <c r="C175" i="14"/>
  <c r="K171" i="14"/>
  <c r="C171" i="14"/>
  <c r="K170" i="14"/>
  <c r="C170" i="14"/>
  <c r="K169" i="14"/>
  <c r="C169" i="14"/>
  <c r="M167" i="14"/>
  <c r="M165" i="14"/>
  <c r="A149" i="14"/>
  <c r="A148" i="14"/>
  <c r="A136" i="14"/>
  <c r="K114" i="14"/>
  <c r="J114" i="14"/>
  <c r="D114" i="14"/>
  <c r="K113" i="14"/>
  <c r="J113" i="14"/>
  <c r="D113" i="14"/>
  <c r="M112" i="14"/>
  <c r="L112" i="14"/>
  <c r="K110" i="14"/>
  <c r="D110" i="14"/>
  <c r="K109" i="14"/>
  <c r="D109" i="14"/>
  <c r="K108" i="14"/>
  <c r="D108" i="14"/>
  <c r="M107" i="14"/>
  <c r="O105" i="14"/>
  <c r="A88" i="14"/>
  <c r="A87" i="14"/>
  <c r="F80" i="14"/>
  <c r="F141" i="14" s="1"/>
  <c r="A80" i="14"/>
  <c r="A141" i="14" s="1"/>
  <c r="C74" i="14"/>
  <c r="A73" i="14"/>
  <c r="N69" i="14"/>
  <c r="Q68" i="14"/>
  <c r="N68" i="14"/>
  <c r="N67" i="14"/>
  <c r="N66" i="14"/>
  <c r="I68" i="14"/>
  <c r="Q67" i="14"/>
  <c r="J171" i="14"/>
  <c r="J170" i="14"/>
  <c r="I69" i="14"/>
  <c r="J169" i="14"/>
  <c r="J109" i="14"/>
  <c r="J108" i="14"/>
  <c r="H16" i="14"/>
  <c r="A158" i="14" s="1"/>
  <c r="F146" i="14"/>
  <c r="F144" i="14"/>
  <c r="C4" i="14"/>
  <c r="A156" i="14" s="1"/>
  <c r="A4" i="14"/>
  <c r="C3" i="14"/>
  <c r="A96" i="14" s="1"/>
  <c r="A3" i="14"/>
  <c r="A74" i="14" s="1"/>
  <c r="M59" i="22" l="1"/>
  <c r="M61" i="22" s="1"/>
  <c r="M59" i="48"/>
  <c r="M61" i="48" s="1"/>
  <c r="M59" i="41"/>
  <c r="Q184" i="31"/>
  <c r="S56" i="26"/>
  <c r="M61" i="31"/>
  <c r="M61" i="45"/>
  <c r="S56" i="54"/>
  <c r="M59" i="12"/>
  <c r="M61" i="12" s="1"/>
  <c r="M59" i="51"/>
  <c r="AI58" i="59"/>
  <c r="Q184" i="45"/>
  <c r="M59" i="50"/>
  <c r="M61" i="50" s="1"/>
  <c r="M59" i="49"/>
  <c r="M59" i="37"/>
  <c r="M61" i="37" s="1"/>
  <c r="M59" i="33"/>
  <c r="M61" i="33" s="1"/>
  <c r="M59" i="29"/>
  <c r="M59" i="28"/>
  <c r="M61" i="28" s="1"/>
  <c r="AI38" i="59"/>
  <c r="M59" i="38"/>
  <c r="M61" i="38" s="1"/>
  <c r="M59" i="35"/>
  <c r="M61" i="30"/>
  <c r="Q184" i="26"/>
  <c r="M61" i="25"/>
  <c r="M59" i="26"/>
  <c r="M61" i="26" s="1"/>
  <c r="S56" i="27"/>
  <c r="AI56" i="59"/>
  <c r="Q184" i="27"/>
  <c r="M61" i="27"/>
  <c r="S56" i="29"/>
  <c r="AI54" i="59"/>
  <c r="Q184" i="29"/>
  <c r="M61" i="29"/>
  <c r="S56" i="30"/>
  <c r="AI53" i="59"/>
  <c r="Q184" i="30"/>
  <c r="S56" i="34"/>
  <c r="AI49" i="59"/>
  <c r="Q184" i="34"/>
  <c r="M61" i="34"/>
  <c r="S56" i="35"/>
  <c r="AI48" i="59"/>
  <c r="Q184" i="35"/>
  <c r="M61" i="35"/>
  <c r="S56" i="41"/>
  <c r="AI42" i="59"/>
  <c r="Q184" i="41"/>
  <c r="M61" i="41"/>
  <c r="M59" i="42"/>
  <c r="M61" i="42" s="1"/>
  <c r="S56" i="42"/>
  <c r="AI41" i="59"/>
  <c r="Q184" i="42"/>
  <c r="M59" i="43"/>
  <c r="M61" i="43" s="1"/>
  <c r="S56" i="43"/>
  <c r="AI40" i="59"/>
  <c r="Q184" i="43"/>
  <c r="M59" i="44"/>
  <c r="M61" i="44" s="1"/>
  <c r="M59" i="46"/>
  <c r="M61" i="46" s="1"/>
  <c r="S56" i="49"/>
  <c r="AI34" i="59"/>
  <c r="Q184" i="49"/>
  <c r="M61" i="49"/>
  <c r="M61" i="51"/>
  <c r="S56" i="51"/>
  <c r="AI32" i="59"/>
  <c r="Q184" i="51"/>
  <c r="S56" i="55"/>
  <c r="AI28" i="59"/>
  <c r="Q184" i="55"/>
  <c r="S56" i="23"/>
  <c r="AI25" i="59"/>
  <c r="Q184" i="23"/>
  <c r="S56" i="10"/>
  <c r="AI22" i="59"/>
  <c r="Q184" i="10"/>
  <c r="S56" i="15"/>
  <c r="AI17" i="59"/>
  <c r="S56" i="16"/>
  <c r="AI16" i="59"/>
  <c r="S56" i="6"/>
  <c r="AI11" i="59"/>
  <c r="P184" i="25"/>
  <c r="N179" i="26"/>
  <c r="P119" i="26"/>
  <c r="P182" i="26"/>
  <c r="P184" i="27"/>
  <c r="N105" i="28"/>
  <c r="L165" i="28"/>
  <c r="P119" i="29"/>
  <c r="P182" i="29"/>
  <c r="N179" i="29"/>
  <c r="P119" i="30"/>
  <c r="P182" i="30"/>
  <c r="P119" i="31"/>
  <c r="P182" i="31"/>
  <c r="P184" i="32"/>
  <c r="P184" i="33"/>
  <c r="N179" i="33"/>
  <c r="P184" i="34"/>
  <c r="N105" i="35"/>
  <c r="L165" i="35"/>
  <c r="P184" i="36"/>
  <c r="N179" i="37"/>
  <c r="P119" i="37"/>
  <c r="P182" i="37"/>
  <c r="N105" i="38"/>
  <c r="L165" i="38"/>
  <c r="P184" i="39"/>
  <c r="P184" i="40"/>
  <c r="N179" i="41"/>
  <c r="P119" i="41"/>
  <c r="P182" i="41"/>
  <c r="N105" i="42"/>
  <c r="L165" i="42"/>
  <c r="P119" i="43"/>
  <c r="P182" i="43"/>
  <c r="N179" i="43"/>
  <c r="N105" i="44"/>
  <c r="L165" i="44"/>
  <c r="N105" i="45"/>
  <c r="L165" i="45"/>
  <c r="N105" i="46"/>
  <c r="L165" i="46"/>
  <c r="P184" i="47"/>
  <c r="N105" i="48"/>
  <c r="L165" i="48"/>
  <c r="N105" i="49"/>
  <c r="L165" i="49"/>
  <c r="N105" i="50"/>
  <c r="L165" i="50"/>
  <c r="N105" i="51"/>
  <c r="L165" i="51"/>
  <c r="N105" i="52"/>
  <c r="L165" i="52"/>
  <c r="N179" i="53"/>
  <c r="L58" i="53"/>
  <c r="M58" i="53" s="1"/>
  <c r="L107" i="53"/>
  <c r="M60" i="53"/>
  <c r="E67" i="53"/>
  <c r="L176" i="53"/>
  <c r="I67" i="53"/>
  <c r="L175" i="53"/>
  <c r="I66" i="53"/>
  <c r="E66" i="53"/>
  <c r="P181" i="53"/>
  <c r="L107" i="54"/>
  <c r="N179" i="54"/>
  <c r="E67" i="54"/>
  <c r="L176" i="54"/>
  <c r="I67" i="54"/>
  <c r="L175" i="54"/>
  <c r="I66" i="54"/>
  <c r="E66" i="54"/>
  <c r="P181" i="54"/>
  <c r="E67" i="55"/>
  <c r="L176" i="55"/>
  <c r="I67" i="55"/>
  <c r="L175" i="55"/>
  <c r="I66" i="55"/>
  <c r="M59" i="55" s="1"/>
  <c r="M61" i="55" s="1"/>
  <c r="E66" i="55"/>
  <c r="P181" i="55"/>
  <c r="L107" i="55"/>
  <c r="L107" i="21"/>
  <c r="N179" i="21"/>
  <c r="E67" i="21"/>
  <c r="L176" i="21"/>
  <c r="I67" i="21"/>
  <c r="L175" i="21"/>
  <c r="I66" i="21"/>
  <c r="E66" i="21"/>
  <c r="P181" i="21"/>
  <c r="L107" i="22"/>
  <c r="L107" i="23"/>
  <c r="P181" i="23"/>
  <c r="N179" i="23"/>
  <c r="E67" i="23"/>
  <c r="L176" i="23"/>
  <c r="I67" i="23"/>
  <c r="L175" i="23"/>
  <c r="I66" i="23"/>
  <c r="E66" i="23"/>
  <c r="N179" i="8"/>
  <c r="E67" i="8"/>
  <c r="L176" i="8"/>
  <c r="I67" i="8"/>
  <c r="L175" i="8"/>
  <c r="I66" i="8"/>
  <c r="E66" i="8"/>
  <c r="P181" i="8"/>
  <c r="L107" i="8"/>
  <c r="N179" i="9"/>
  <c r="E67" i="9"/>
  <c r="L176" i="9"/>
  <c r="I67" i="9"/>
  <c r="L175" i="9"/>
  <c r="I66" i="9"/>
  <c r="E66" i="9"/>
  <c r="P181" i="9"/>
  <c r="L107" i="9"/>
  <c r="N179" i="10"/>
  <c r="E67" i="10"/>
  <c r="L176" i="10"/>
  <c r="I67" i="10"/>
  <c r="L175" i="10"/>
  <c r="I66" i="10"/>
  <c r="E66" i="10"/>
  <c r="P181" i="10"/>
  <c r="L107" i="10"/>
  <c r="N179" i="11"/>
  <c r="L107" i="11"/>
  <c r="E67" i="11"/>
  <c r="L176" i="11"/>
  <c r="P181" i="11"/>
  <c r="I67" i="11"/>
  <c r="L175" i="11"/>
  <c r="I66" i="11"/>
  <c r="E66" i="11"/>
  <c r="N179" i="12"/>
  <c r="N105" i="12"/>
  <c r="L165" i="12"/>
  <c r="E67" i="13"/>
  <c r="L176" i="13"/>
  <c r="I67" i="13"/>
  <c r="L175" i="13"/>
  <c r="I66" i="13"/>
  <c r="E66" i="13"/>
  <c r="P181" i="13"/>
  <c r="N105" i="13"/>
  <c r="L165" i="13"/>
  <c r="L107" i="14"/>
  <c r="F82" i="14"/>
  <c r="F85" i="14"/>
  <c r="C88" i="14"/>
  <c r="A137" i="14"/>
  <c r="A143" i="14"/>
  <c r="A146" i="14"/>
  <c r="L177" i="14"/>
  <c r="Q66" i="14"/>
  <c r="E68" i="14"/>
  <c r="A83" i="14"/>
  <c r="J110" i="14"/>
  <c r="E69" i="14"/>
  <c r="A81" i="14"/>
  <c r="F83" i="14"/>
  <c r="C87" i="14"/>
  <c r="L167" i="14"/>
  <c r="A13" i="15"/>
  <c r="A85" i="15" s="1"/>
  <c r="A12" i="15"/>
  <c r="A144" i="15" s="1"/>
  <c r="A11" i="15"/>
  <c r="A82" i="15" s="1"/>
  <c r="A10" i="15"/>
  <c r="A142" i="15" s="1"/>
  <c r="C7" i="15"/>
  <c r="C16" i="15"/>
  <c r="C149" i="15" s="1"/>
  <c r="C15" i="15"/>
  <c r="C148" i="15" s="1"/>
  <c r="F13" i="15"/>
  <c r="F146" i="15" s="1"/>
  <c r="F12" i="15"/>
  <c r="F144" i="15" s="1"/>
  <c r="F11" i="15"/>
  <c r="F143" i="15" s="1"/>
  <c r="M197" i="15"/>
  <c r="I197" i="15"/>
  <c r="E197" i="15"/>
  <c r="Q184" i="15"/>
  <c r="O179" i="15"/>
  <c r="M177" i="15"/>
  <c r="C177" i="15"/>
  <c r="M176" i="15"/>
  <c r="C176" i="15"/>
  <c r="M175" i="15"/>
  <c r="C175" i="15"/>
  <c r="K171" i="15"/>
  <c r="C171" i="15"/>
  <c r="K170" i="15"/>
  <c r="C170" i="15"/>
  <c r="K169" i="15"/>
  <c r="C169" i="15"/>
  <c r="M167" i="15"/>
  <c r="M165" i="15"/>
  <c r="A149" i="15"/>
  <c r="A148" i="15"/>
  <c r="A136" i="15"/>
  <c r="K114" i="15"/>
  <c r="J114" i="15"/>
  <c r="D114" i="15"/>
  <c r="K113" i="15"/>
  <c r="J113" i="15"/>
  <c r="D113" i="15"/>
  <c r="M112" i="15"/>
  <c r="L112" i="15"/>
  <c r="K110" i="15"/>
  <c r="D110" i="15"/>
  <c r="K109" i="15"/>
  <c r="D109" i="15"/>
  <c r="K108" i="15"/>
  <c r="D108" i="15"/>
  <c r="M107" i="15"/>
  <c r="O105" i="15"/>
  <c r="A88" i="15"/>
  <c r="A87" i="15"/>
  <c r="F80" i="15"/>
  <c r="F141" i="15" s="1"/>
  <c r="A80" i="15"/>
  <c r="A141" i="15" s="1"/>
  <c r="C74" i="15"/>
  <c r="A73" i="15"/>
  <c r="N69" i="15"/>
  <c r="Q68" i="15"/>
  <c r="N68" i="15"/>
  <c r="N67" i="15"/>
  <c r="N66" i="15"/>
  <c r="I68" i="15"/>
  <c r="Q67" i="15"/>
  <c r="J171" i="15"/>
  <c r="J170" i="15"/>
  <c r="J110" i="15"/>
  <c r="J109" i="15"/>
  <c r="J108" i="15"/>
  <c r="H16" i="15"/>
  <c r="A158" i="15" s="1"/>
  <c r="C4" i="15"/>
  <c r="A156" i="15" s="1"/>
  <c r="A4" i="15"/>
  <c r="C3" i="15"/>
  <c r="A96" i="15" s="1"/>
  <c r="A3" i="15"/>
  <c r="A74" i="15" s="1"/>
  <c r="F13" i="16"/>
  <c r="F146" i="16" s="1"/>
  <c r="F12" i="16"/>
  <c r="F144" i="16" s="1"/>
  <c r="F11" i="16"/>
  <c r="F143" i="16" s="1"/>
  <c r="C16" i="16"/>
  <c r="C149" i="16" s="1"/>
  <c r="C15" i="16"/>
  <c r="C148" i="16" s="1"/>
  <c r="A13" i="16"/>
  <c r="A85" i="16" s="1"/>
  <c r="A12" i="16"/>
  <c r="A11" i="16"/>
  <c r="A82" i="16" s="1"/>
  <c r="A10" i="16"/>
  <c r="A142" i="16" s="1"/>
  <c r="C7" i="16"/>
  <c r="M197" i="16"/>
  <c r="I197" i="16"/>
  <c r="E197" i="16"/>
  <c r="Q184" i="16"/>
  <c r="O179" i="16"/>
  <c r="M177" i="16"/>
  <c r="C177" i="16"/>
  <c r="M176" i="16"/>
  <c r="C176" i="16"/>
  <c r="M175" i="16"/>
  <c r="C175" i="16"/>
  <c r="K171" i="16"/>
  <c r="C171" i="16"/>
  <c r="K170" i="16"/>
  <c r="C170" i="16"/>
  <c r="K169" i="16"/>
  <c r="C169" i="16"/>
  <c r="M167" i="16"/>
  <c r="M165" i="16"/>
  <c r="A149" i="16"/>
  <c r="A148" i="16"/>
  <c r="A136" i="16"/>
  <c r="K114" i="16"/>
  <c r="J114" i="16"/>
  <c r="D114" i="16"/>
  <c r="K113" i="16"/>
  <c r="J113" i="16"/>
  <c r="D113" i="16"/>
  <c r="M112" i="16"/>
  <c r="L112" i="16"/>
  <c r="K110" i="16"/>
  <c r="J110" i="16"/>
  <c r="D110" i="16"/>
  <c r="K109" i="16"/>
  <c r="D109" i="16"/>
  <c r="K108" i="16"/>
  <c r="D108" i="16"/>
  <c r="M107" i="16"/>
  <c r="O105" i="16"/>
  <c r="A88" i="16"/>
  <c r="A87" i="16"/>
  <c r="F80" i="16"/>
  <c r="F141" i="16" s="1"/>
  <c r="A80" i="16"/>
  <c r="A141" i="16" s="1"/>
  <c r="C74" i="16"/>
  <c r="A73" i="16"/>
  <c r="N69" i="16"/>
  <c r="Q68" i="16"/>
  <c r="N68" i="16"/>
  <c r="E68" i="16"/>
  <c r="N67" i="16"/>
  <c r="Q66" i="16"/>
  <c r="N66" i="16"/>
  <c r="I68" i="16"/>
  <c r="Q67" i="16"/>
  <c r="J171" i="16"/>
  <c r="J170" i="16"/>
  <c r="J109" i="16"/>
  <c r="J108" i="16"/>
  <c r="H16" i="16"/>
  <c r="A158" i="16" s="1"/>
  <c r="A144" i="16"/>
  <c r="C4" i="16"/>
  <c r="A156" i="16" s="1"/>
  <c r="A4" i="16"/>
  <c r="C3" i="16"/>
  <c r="A96" i="16" s="1"/>
  <c r="A3" i="16"/>
  <c r="A74" i="16" s="1"/>
  <c r="A10" i="17"/>
  <c r="A142" i="17" s="1"/>
  <c r="H16" i="17"/>
  <c r="A158" i="17" s="1"/>
  <c r="F13" i="17"/>
  <c r="F146" i="17" s="1"/>
  <c r="F12" i="17"/>
  <c r="F11" i="17"/>
  <c r="F143" i="17" s="1"/>
  <c r="C16" i="17"/>
  <c r="C149" i="17" s="1"/>
  <c r="C15" i="17"/>
  <c r="C148" i="17" s="1"/>
  <c r="A13" i="17"/>
  <c r="A85" i="17" s="1"/>
  <c r="A12" i="17"/>
  <c r="A11" i="17"/>
  <c r="A82" i="17" s="1"/>
  <c r="C7" i="17"/>
  <c r="M197" i="17"/>
  <c r="I197" i="17"/>
  <c r="E197" i="17"/>
  <c r="Q184" i="17"/>
  <c r="O179" i="17"/>
  <c r="M177" i="17"/>
  <c r="C177" i="17"/>
  <c r="M176" i="17"/>
  <c r="C176" i="17"/>
  <c r="M175" i="17"/>
  <c r="C175" i="17"/>
  <c r="K171" i="17"/>
  <c r="C171" i="17"/>
  <c r="K170" i="17"/>
  <c r="C170" i="17"/>
  <c r="K169" i="17"/>
  <c r="C169" i="17"/>
  <c r="M167" i="17"/>
  <c r="M165" i="17"/>
  <c r="A149" i="17"/>
  <c r="A148" i="17"/>
  <c r="A136" i="17"/>
  <c r="K114" i="17"/>
  <c r="J114" i="17"/>
  <c r="D114" i="17"/>
  <c r="K113" i="17"/>
  <c r="J113" i="17"/>
  <c r="D113" i="17"/>
  <c r="M112" i="17"/>
  <c r="L112" i="17"/>
  <c r="K110" i="17"/>
  <c r="D110" i="17"/>
  <c r="K109" i="17"/>
  <c r="D109" i="17"/>
  <c r="K108" i="17"/>
  <c r="D108" i="17"/>
  <c r="M107" i="17"/>
  <c r="O105" i="17"/>
  <c r="A88" i="17"/>
  <c r="A87" i="17"/>
  <c r="F80" i="17"/>
  <c r="F141" i="17" s="1"/>
  <c r="A80" i="17"/>
  <c r="A141" i="17" s="1"/>
  <c r="C74" i="17"/>
  <c r="A73" i="17"/>
  <c r="N69" i="17"/>
  <c r="Q68" i="17"/>
  <c r="N68" i="17"/>
  <c r="N67" i="17"/>
  <c r="N66" i="17"/>
  <c r="I68" i="17"/>
  <c r="Q67" i="17"/>
  <c r="J171" i="17"/>
  <c r="J170" i="17"/>
  <c r="J110" i="17"/>
  <c r="J109" i="17"/>
  <c r="J108" i="17"/>
  <c r="F144" i="17"/>
  <c r="A144" i="17"/>
  <c r="C4" i="17"/>
  <c r="A156" i="17" s="1"/>
  <c r="A4" i="17"/>
  <c r="C3" i="17"/>
  <c r="A96" i="17" s="1"/>
  <c r="A3" i="17"/>
  <c r="A74" i="17" s="1"/>
  <c r="F13" i="18"/>
  <c r="F146" i="18" s="1"/>
  <c r="F12" i="18"/>
  <c r="F11" i="18"/>
  <c r="F143" i="18" s="1"/>
  <c r="C16" i="18"/>
  <c r="C149" i="18" s="1"/>
  <c r="C15" i="18"/>
  <c r="C148" i="18" s="1"/>
  <c r="A13" i="18"/>
  <c r="A85" i="18" s="1"/>
  <c r="A12" i="18"/>
  <c r="A144" i="18" s="1"/>
  <c r="A11" i="18"/>
  <c r="A82" i="18" s="1"/>
  <c r="A10" i="18"/>
  <c r="C7" i="18"/>
  <c r="M197" i="18"/>
  <c r="I197" i="18"/>
  <c r="E197" i="18"/>
  <c r="Q184" i="18"/>
  <c r="O179" i="18"/>
  <c r="M177" i="18"/>
  <c r="C177" i="18"/>
  <c r="M176" i="18"/>
  <c r="C176" i="18"/>
  <c r="M175" i="18"/>
  <c r="C175" i="18"/>
  <c r="K171" i="18"/>
  <c r="C171" i="18"/>
  <c r="K170" i="18"/>
  <c r="C170" i="18"/>
  <c r="K169" i="18"/>
  <c r="C169" i="18"/>
  <c r="M167" i="18"/>
  <c r="M165" i="18"/>
  <c r="A149" i="18"/>
  <c r="A148" i="18"/>
  <c r="A136" i="18"/>
  <c r="K114" i="18"/>
  <c r="J114" i="18"/>
  <c r="D114" i="18"/>
  <c r="K113" i="18"/>
  <c r="J113" i="18"/>
  <c r="D113" i="18"/>
  <c r="M112" i="18"/>
  <c r="L112" i="18"/>
  <c r="K110" i="18"/>
  <c r="D110" i="18"/>
  <c r="K109" i="18"/>
  <c r="D109" i="18"/>
  <c r="K108" i="18"/>
  <c r="D108" i="18"/>
  <c r="M107" i="18"/>
  <c r="O105" i="18"/>
  <c r="A88" i="18"/>
  <c r="A87" i="18"/>
  <c r="F80" i="18"/>
  <c r="F141" i="18" s="1"/>
  <c r="A80" i="18"/>
  <c r="A141" i="18" s="1"/>
  <c r="C74" i="18"/>
  <c r="A73" i="18"/>
  <c r="N69" i="18"/>
  <c r="Q68" i="18"/>
  <c r="N68" i="18"/>
  <c r="N67" i="18"/>
  <c r="N66" i="18"/>
  <c r="I68" i="18"/>
  <c r="Q67" i="18"/>
  <c r="J171" i="18"/>
  <c r="J170" i="18"/>
  <c r="J110" i="18"/>
  <c r="J109" i="18"/>
  <c r="J108" i="18"/>
  <c r="H16" i="18"/>
  <c r="A158" i="18" s="1"/>
  <c r="F144" i="18"/>
  <c r="A142" i="18"/>
  <c r="C4" i="18"/>
  <c r="A156" i="18" s="1"/>
  <c r="A4" i="18"/>
  <c r="C3" i="18"/>
  <c r="A96" i="18" s="1"/>
  <c r="A3" i="18"/>
  <c r="A74" i="18" s="1"/>
  <c r="C16" i="19"/>
  <c r="C15" i="19"/>
  <c r="C148" i="19" s="1"/>
  <c r="A13" i="19"/>
  <c r="A85" i="19" s="1"/>
  <c r="A12" i="19"/>
  <c r="A10" i="19"/>
  <c r="A11" i="19"/>
  <c r="A82" i="19" s="1"/>
  <c r="F13" i="19"/>
  <c r="F146" i="19" s="1"/>
  <c r="F12" i="19"/>
  <c r="F11" i="19"/>
  <c r="F143" i="19" s="1"/>
  <c r="C7" i="19"/>
  <c r="M197" i="19"/>
  <c r="I197" i="19"/>
  <c r="E197" i="19"/>
  <c r="Q184" i="19"/>
  <c r="O179" i="19"/>
  <c r="M177" i="19"/>
  <c r="C177" i="19"/>
  <c r="M176" i="19"/>
  <c r="C176" i="19"/>
  <c r="M175" i="19"/>
  <c r="C175" i="19"/>
  <c r="K171" i="19"/>
  <c r="C171" i="19"/>
  <c r="K170" i="19"/>
  <c r="C170" i="19"/>
  <c r="K169" i="19"/>
  <c r="C169" i="19"/>
  <c r="M167" i="19"/>
  <c r="M165" i="19"/>
  <c r="A149" i="19"/>
  <c r="A148" i="19"/>
  <c r="A136" i="19"/>
  <c r="K114" i="19"/>
  <c r="J114" i="19"/>
  <c r="D114" i="19"/>
  <c r="K113" i="19"/>
  <c r="J113" i="19"/>
  <c r="D113" i="19"/>
  <c r="M112" i="19"/>
  <c r="L112" i="19"/>
  <c r="K110" i="19"/>
  <c r="D110" i="19"/>
  <c r="K109" i="19"/>
  <c r="D109" i="19"/>
  <c r="K108" i="19"/>
  <c r="D108" i="19"/>
  <c r="M107" i="19"/>
  <c r="O105" i="19"/>
  <c r="A88" i="19"/>
  <c r="A87" i="19"/>
  <c r="F80" i="19"/>
  <c r="F141" i="19" s="1"/>
  <c r="A80" i="19"/>
  <c r="A141" i="19" s="1"/>
  <c r="C74" i="19"/>
  <c r="A73" i="19"/>
  <c r="N69" i="19"/>
  <c r="Q68" i="19"/>
  <c r="N68" i="19"/>
  <c r="N67" i="19"/>
  <c r="N66" i="19"/>
  <c r="I68" i="19"/>
  <c r="Q67" i="19"/>
  <c r="J171" i="19"/>
  <c r="J170" i="19"/>
  <c r="I69" i="19"/>
  <c r="J169" i="19"/>
  <c r="J110" i="19"/>
  <c r="J109" i="19"/>
  <c r="J108" i="19"/>
  <c r="H16" i="19"/>
  <c r="A158" i="19" s="1"/>
  <c r="C149" i="19"/>
  <c r="F144" i="19"/>
  <c r="A144" i="19"/>
  <c r="A142" i="19"/>
  <c r="C4" i="19"/>
  <c r="A156" i="19" s="1"/>
  <c r="A4" i="19"/>
  <c r="C3" i="19"/>
  <c r="A96" i="19" s="1"/>
  <c r="A3" i="19"/>
  <c r="A74" i="19" s="1"/>
  <c r="C16" i="20"/>
  <c r="C15" i="20"/>
  <c r="C148" i="20" s="1"/>
  <c r="F13" i="20"/>
  <c r="F146" i="20" s="1"/>
  <c r="F12" i="20"/>
  <c r="F11" i="20"/>
  <c r="A13" i="20"/>
  <c r="A85" i="20" s="1"/>
  <c r="A12" i="20"/>
  <c r="A144" i="20" s="1"/>
  <c r="A11" i="20"/>
  <c r="A82" i="20" s="1"/>
  <c r="C7" i="20"/>
  <c r="A10" i="6"/>
  <c r="A142" i="6" s="1"/>
  <c r="A10" i="20"/>
  <c r="A142" i="20" s="1"/>
  <c r="M197" i="20"/>
  <c r="I197" i="20"/>
  <c r="E197" i="20"/>
  <c r="Q184" i="20"/>
  <c r="O179" i="20"/>
  <c r="M177" i="20"/>
  <c r="C177" i="20"/>
  <c r="M176" i="20"/>
  <c r="C176" i="20"/>
  <c r="M175" i="20"/>
  <c r="C175" i="20"/>
  <c r="K171" i="20"/>
  <c r="C171" i="20"/>
  <c r="K170" i="20"/>
  <c r="C170" i="20"/>
  <c r="K169" i="20"/>
  <c r="C169" i="20"/>
  <c r="M167" i="20"/>
  <c r="M165" i="20"/>
  <c r="A149" i="20"/>
  <c r="A148" i="20"/>
  <c r="A136" i="20"/>
  <c r="K114" i="20"/>
  <c r="J114" i="20"/>
  <c r="D114" i="20"/>
  <c r="K113" i="20"/>
  <c r="J113" i="20"/>
  <c r="D113" i="20"/>
  <c r="M112" i="20"/>
  <c r="L112" i="20"/>
  <c r="K110" i="20"/>
  <c r="D110" i="20"/>
  <c r="K109" i="20"/>
  <c r="D109" i="20"/>
  <c r="K108" i="20"/>
  <c r="D108" i="20"/>
  <c r="M107" i="20"/>
  <c r="O105" i="20"/>
  <c r="A88" i="20"/>
  <c r="A87" i="20"/>
  <c r="F80" i="20"/>
  <c r="F141" i="20" s="1"/>
  <c r="A80" i="20"/>
  <c r="A141" i="20" s="1"/>
  <c r="C74" i="20"/>
  <c r="A73" i="20"/>
  <c r="N69" i="20"/>
  <c r="Q68" i="20"/>
  <c r="N68" i="20"/>
  <c r="N67" i="20"/>
  <c r="N66" i="20"/>
  <c r="I68" i="20"/>
  <c r="Q67" i="20"/>
  <c r="J171" i="20"/>
  <c r="J170" i="20"/>
  <c r="J110" i="20"/>
  <c r="J109" i="20"/>
  <c r="J108" i="20"/>
  <c r="H16" i="20"/>
  <c r="A158" i="20" s="1"/>
  <c r="C149" i="20"/>
  <c r="F144" i="20"/>
  <c r="F143" i="20"/>
  <c r="C4" i="20"/>
  <c r="A156" i="20" s="1"/>
  <c r="A4" i="20"/>
  <c r="C3" i="20"/>
  <c r="A96" i="20" s="1"/>
  <c r="A3" i="20"/>
  <c r="A74" i="20" s="1"/>
  <c r="F13" i="6"/>
  <c r="F146" i="6" s="1"/>
  <c r="F12" i="6"/>
  <c r="F144" i="6" s="1"/>
  <c r="F11" i="6"/>
  <c r="C16" i="6"/>
  <c r="C149" i="6" s="1"/>
  <c r="C15" i="6"/>
  <c r="C148" i="6" s="1"/>
  <c r="A13" i="6"/>
  <c r="A85" i="6" s="1"/>
  <c r="A12" i="6"/>
  <c r="A11" i="6"/>
  <c r="A82" i="6" s="1"/>
  <c r="C7" i="6"/>
  <c r="M197" i="6"/>
  <c r="I197" i="6"/>
  <c r="E197" i="6"/>
  <c r="Q184" i="6"/>
  <c r="O179" i="6"/>
  <c r="M177" i="6"/>
  <c r="C177" i="6"/>
  <c r="M176" i="6"/>
  <c r="C176" i="6"/>
  <c r="M175" i="6"/>
  <c r="C175" i="6"/>
  <c r="K171" i="6"/>
  <c r="C171" i="6"/>
  <c r="K170" i="6"/>
  <c r="C170" i="6"/>
  <c r="K169" i="6"/>
  <c r="C169" i="6"/>
  <c r="M167" i="6"/>
  <c r="M165" i="6"/>
  <c r="A149" i="6"/>
  <c r="A148" i="6"/>
  <c r="A136" i="6"/>
  <c r="K114" i="6"/>
  <c r="J114" i="6"/>
  <c r="D114" i="6"/>
  <c r="K113" i="6"/>
  <c r="J113" i="6"/>
  <c r="D113" i="6"/>
  <c r="M112" i="6"/>
  <c r="L112" i="6"/>
  <c r="K110" i="6"/>
  <c r="D110" i="6"/>
  <c r="K109" i="6"/>
  <c r="D109" i="6"/>
  <c r="K108" i="6"/>
  <c r="D108" i="6"/>
  <c r="M107" i="6"/>
  <c r="O105" i="6"/>
  <c r="A88" i="6"/>
  <c r="A87" i="6"/>
  <c r="F80" i="6"/>
  <c r="F141" i="6" s="1"/>
  <c r="A80" i="6"/>
  <c r="A141" i="6" s="1"/>
  <c r="C74" i="6"/>
  <c r="A73" i="6"/>
  <c r="N69" i="6"/>
  <c r="Q68" i="6"/>
  <c r="N68" i="6"/>
  <c r="N67" i="6"/>
  <c r="N66" i="6"/>
  <c r="I68" i="6"/>
  <c r="Q67" i="6"/>
  <c r="J171" i="6"/>
  <c r="J170" i="6"/>
  <c r="J110" i="6"/>
  <c r="J109" i="6"/>
  <c r="J108" i="6"/>
  <c r="H16" i="6"/>
  <c r="A158" i="6" s="1"/>
  <c r="A144" i="6"/>
  <c r="F143" i="6"/>
  <c r="C4" i="6"/>
  <c r="A156" i="6" s="1"/>
  <c r="A4" i="6"/>
  <c r="C3" i="6"/>
  <c r="A96" i="6" s="1"/>
  <c r="A3" i="6"/>
  <c r="A74" i="6" s="1"/>
  <c r="M59" i="9" l="1"/>
  <c r="M61" i="9" s="1"/>
  <c r="M59" i="54"/>
  <c r="M61" i="54" s="1"/>
  <c r="M59" i="21"/>
  <c r="M61" i="21" s="1"/>
  <c r="M59" i="23"/>
  <c r="M61" i="23" s="1"/>
  <c r="M59" i="8"/>
  <c r="M61" i="8" s="1"/>
  <c r="M59" i="10"/>
  <c r="M61" i="10" s="1"/>
  <c r="M59" i="11"/>
  <c r="M61" i="11" s="1"/>
  <c r="M59" i="13"/>
  <c r="M61" i="13" s="1"/>
  <c r="A187" i="25"/>
  <c r="C67" i="25"/>
  <c r="D53" i="25" s="1"/>
  <c r="C66" i="25"/>
  <c r="D49" i="25" s="1"/>
  <c r="C65" i="25"/>
  <c r="D45" i="25" s="1"/>
  <c r="P184" i="26"/>
  <c r="A187" i="27"/>
  <c r="C67" i="27"/>
  <c r="D53" i="27" s="1"/>
  <c r="C66" i="27"/>
  <c r="D49" i="27" s="1"/>
  <c r="C65" i="27"/>
  <c r="D45" i="27" s="1"/>
  <c r="P119" i="28"/>
  <c r="P182" i="28"/>
  <c r="P184" i="29"/>
  <c r="P184" i="30"/>
  <c r="P184" i="31"/>
  <c r="A187" i="32"/>
  <c r="C67" i="32"/>
  <c r="D53" i="32" s="1"/>
  <c r="C66" i="32"/>
  <c r="D49" i="32" s="1"/>
  <c r="C65" i="32"/>
  <c r="D45" i="32" s="1"/>
  <c r="A187" i="33"/>
  <c r="C67" i="33"/>
  <c r="D53" i="33" s="1"/>
  <c r="C65" i="33"/>
  <c r="D45" i="33" s="1"/>
  <c r="C66" i="33"/>
  <c r="D49" i="33" s="1"/>
  <c r="A187" i="34"/>
  <c r="C67" i="34"/>
  <c r="D53" i="34" s="1"/>
  <c r="C66" i="34"/>
  <c r="D49" i="34" s="1"/>
  <c r="C65" i="34"/>
  <c r="D45" i="34" s="1"/>
  <c r="P119" i="35"/>
  <c r="P182" i="35"/>
  <c r="A187" i="36"/>
  <c r="C67" i="36"/>
  <c r="D53" i="36" s="1"/>
  <c r="C66" i="36"/>
  <c r="D49" i="36" s="1"/>
  <c r="C65" i="36"/>
  <c r="D45" i="36" s="1"/>
  <c r="P184" i="37"/>
  <c r="P119" i="38"/>
  <c r="P182" i="38"/>
  <c r="A187" i="39"/>
  <c r="C67" i="39"/>
  <c r="D53" i="39" s="1"/>
  <c r="C66" i="39"/>
  <c r="D49" i="39" s="1"/>
  <c r="C65" i="39"/>
  <c r="D45" i="39" s="1"/>
  <c r="A187" i="40"/>
  <c r="C67" i="40"/>
  <c r="D53" i="40" s="1"/>
  <c r="C66" i="40"/>
  <c r="D49" i="40" s="1"/>
  <c r="C65" i="40"/>
  <c r="D45" i="40" s="1"/>
  <c r="P184" i="41"/>
  <c r="P119" i="42"/>
  <c r="P182" i="42"/>
  <c r="P184" i="43"/>
  <c r="P119" i="44"/>
  <c r="P182" i="44"/>
  <c r="P119" i="45"/>
  <c r="P182" i="45"/>
  <c r="P119" i="46"/>
  <c r="P182" i="46"/>
  <c r="A187" i="47"/>
  <c r="C67" i="47"/>
  <c r="D53" i="47" s="1"/>
  <c r="C66" i="47"/>
  <c r="D49" i="47" s="1"/>
  <c r="C65" i="47"/>
  <c r="D45" i="47" s="1"/>
  <c r="P119" i="48"/>
  <c r="P182" i="48"/>
  <c r="P119" i="49"/>
  <c r="P182" i="49"/>
  <c r="P119" i="50"/>
  <c r="P182" i="50"/>
  <c r="P119" i="51"/>
  <c r="P182" i="51"/>
  <c r="P119" i="52"/>
  <c r="P182" i="52"/>
  <c r="M59" i="53"/>
  <c r="N105" i="53"/>
  <c r="L165" i="53"/>
  <c r="N105" i="54"/>
  <c r="L165" i="54"/>
  <c r="N105" i="55"/>
  <c r="L165" i="55"/>
  <c r="N179" i="55"/>
  <c r="N105" i="21"/>
  <c r="L165" i="21"/>
  <c r="L165" i="22"/>
  <c r="N105" i="22"/>
  <c r="N105" i="23"/>
  <c r="L165" i="23"/>
  <c r="N105" i="8"/>
  <c r="L165" i="8"/>
  <c r="N105" i="9"/>
  <c r="L165" i="9"/>
  <c r="N105" i="10"/>
  <c r="L165" i="10"/>
  <c r="N105" i="11"/>
  <c r="L165" i="11"/>
  <c r="P119" i="12"/>
  <c r="P182" i="12"/>
  <c r="P119" i="13"/>
  <c r="P182" i="13"/>
  <c r="N179" i="13"/>
  <c r="E67" i="14"/>
  <c r="L176" i="14"/>
  <c r="I67" i="14"/>
  <c r="N105" i="14"/>
  <c r="L165" i="14"/>
  <c r="L175" i="14"/>
  <c r="I66" i="14"/>
  <c r="M59" i="14" s="1"/>
  <c r="M61" i="14" s="1"/>
  <c r="E66" i="14"/>
  <c r="P181" i="14"/>
  <c r="I69" i="15"/>
  <c r="L167" i="15"/>
  <c r="E69" i="15"/>
  <c r="F82" i="15"/>
  <c r="F85" i="15"/>
  <c r="C88" i="15"/>
  <c r="A137" i="15"/>
  <c r="A143" i="15"/>
  <c r="A146" i="15"/>
  <c r="L177" i="15"/>
  <c r="Q66" i="15"/>
  <c r="E68" i="15"/>
  <c r="A83" i="15"/>
  <c r="J169" i="15"/>
  <c r="A81" i="15"/>
  <c r="F83" i="15"/>
  <c r="C87" i="15"/>
  <c r="I69" i="16"/>
  <c r="L167" i="16"/>
  <c r="E69" i="16"/>
  <c r="F82" i="16"/>
  <c r="F85" i="16"/>
  <c r="C88" i="16"/>
  <c r="A137" i="16"/>
  <c r="A143" i="16"/>
  <c r="A146" i="16"/>
  <c r="L177" i="16"/>
  <c r="A83" i="16"/>
  <c r="J169" i="16"/>
  <c r="A81" i="16"/>
  <c r="F83" i="16"/>
  <c r="C87" i="16"/>
  <c r="I69" i="17"/>
  <c r="L167" i="17"/>
  <c r="E69" i="17"/>
  <c r="F82" i="17"/>
  <c r="F85" i="17"/>
  <c r="C88" i="17"/>
  <c r="A137" i="17"/>
  <c r="A143" i="17"/>
  <c r="A146" i="17"/>
  <c r="L177" i="17"/>
  <c r="Q66" i="17"/>
  <c r="E68" i="17"/>
  <c r="A83" i="17"/>
  <c r="J169" i="17"/>
  <c r="A81" i="17"/>
  <c r="F83" i="17"/>
  <c r="C87" i="17"/>
  <c r="I69" i="18"/>
  <c r="L167" i="18"/>
  <c r="E69" i="18"/>
  <c r="F82" i="18"/>
  <c r="F85" i="18"/>
  <c r="C88" i="18"/>
  <c r="A137" i="18"/>
  <c r="A143" i="18"/>
  <c r="A146" i="18"/>
  <c r="L177" i="18"/>
  <c r="Q66" i="18"/>
  <c r="E68" i="18"/>
  <c r="A83" i="18"/>
  <c r="J169" i="18"/>
  <c r="A81" i="18"/>
  <c r="F83" i="18"/>
  <c r="C87" i="18"/>
  <c r="N105" i="19"/>
  <c r="L165" i="19"/>
  <c r="F82" i="19"/>
  <c r="F85" i="19"/>
  <c r="C88" i="19"/>
  <c r="L107" i="19"/>
  <c r="A137" i="19"/>
  <c r="A143" i="19"/>
  <c r="A146" i="19"/>
  <c r="L177" i="19"/>
  <c r="Q66" i="19"/>
  <c r="E68" i="19"/>
  <c r="A83" i="19"/>
  <c r="E69" i="19"/>
  <c r="A81" i="19"/>
  <c r="F83" i="19"/>
  <c r="C87" i="19"/>
  <c r="L167" i="19"/>
  <c r="I69" i="20"/>
  <c r="L167" i="20"/>
  <c r="E69" i="20"/>
  <c r="F82" i="20"/>
  <c r="F85" i="20"/>
  <c r="C88" i="20"/>
  <c r="A137" i="20"/>
  <c r="A143" i="20"/>
  <c r="A146" i="20"/>
  <c r="L177" i="20"/>
  <c r="Q66" i="20"/>
  <c r="E68" i="20"/>
  <c r="A83" i="20"/>
  <c r="J169" i="20"/>
  <c r="A81" i="20"/>
  <c r="F83" i="20"/>
  <c r="C87" i="20"/>
  <c r="I69" i="6"/>
  <c r="L167" i="6"/>
  <c r="E69" i="6"/>
  <c r="F82" i="6"/>
  <c r="F85" i="6"/>
  <c r="C88" i="6"/>
  <c r="A137" i="6"/>
  <c r="A143" i="6"/>
  <c r="A146" i="6"/>
  <c r="L177" i="6"/>
  <c r="Q66" i="6"/>
  <c r="E68" i="6"/>
  <c r="A83" i="6"/>
  <c r="J169" i="6"/>
  <c r="A81" i="6"/>
  <c r="F83" i="6"/>
  <c r="C87" i="6"/>
  <c r="A13" i="7"/>
  <c r="A12" i="7"/>
  <c r="A144" i="7" s="1"/>
  <c r="C16" i="7"/>
  <c r="C149" i="7" s="1"/>
  <c r="C15" i="7"/>
  <c r="F13" i="7"/>
  <c r="F146" i="7" s="1"/>
  <c r="F11" i="7"/>
  <c r="F12" i="7"/>
  <c r="F144" i="7" s="1"/>
  <c r="A11" i="7"/>
  <c r="A82" i="7" s="1"/>
  <c r="C7" i="7"/>
  <c r="M197" i="7"/>
  <c r="I197" i="7"/>
  <c r="E197" i="7"/>
  <c r="C177" i="7"/>
  <c r="C176" i="7"/>
  <c r="C175" i="7"/>
  <c r="C171" i="7"/>
  <c r="C170" i="7"/>
  <c r="C169" i="7"/>
  <c r="A149" i="7"/>
  <c r="A148" i="7"/>
  <c r="A136" i="7"/>
  <c r="J114" i="7"/>
  <c r="D114" i="7"/>
  <c r="J113" i="7"/>
  <c r="D113" i="7"/>
  <c r="D110" i="7"/>
  <c r="D109" i="7"/>
  <c r="D108" i="7"/>
  <c r="A88" i="7"/>
  <c r="A87" i="7"/>
  <c r="F80" i="7"/>
  <c r="F141" i="7" s="1"/>
  <c r="A80" i="7"/>
  <c r="A141" i="7" s="1"/>
  <c r="C74" i="7"/>
  <c r="A73" i="7"/>
  <c r="Q68" i="7"/>
  <c r="F53" i="7"/>
  <c r="J52" i="7"/>
  <c r="Q52" i="7" s="1"/>
  <c r="F51" i="7"/>
  <c r="F50" i="7"/>
  <c r="F49" i="7"/>
  <c r="E48" i="7"/>
  <c r="Q67" i="7" s="1"/>
  <c r="F47" i="7"/>
  <c r="F46" i="7"/>
  <c r="F45" i="7"/>
  <c r="E44" i="7"/>
  <c r="F42" i="7"/>
  <c r="J41" i="7"/>
  <c r="J171" i="7" s="1"/>
  <c r="F40" i="7"/>
  <c r="J39" i="7"/>
  <c r="J170" i="7" s="1"/>
  <c r="F38" i="7"/>
  <c r="J37" i="7"/>
  <c r="G37" i="7"/>
  <c r="G41" i="7" s="1"/>
  <c r="F34" i="7"/>
  <c r="L33" i="7"/>
  <c r="L112" i="7" s="1"/>
  <c r="F33" i="7"/>
  <c r="F29" i="7"/>
  <c r="J28" i="7"/>
  <c r="K28" i="7" s="1"/>
  <c r="F28" i="7"/>
  <c r="F27" i="7"/>
  <c r="J26" i="7"/>
  <c r="J109" i="7" s="1"/>
  <c r="F26" i="7"/>
  <c r="G25" i="7"/>
  <c r="G29" i="7" s="1"/>
  <c r="F25" i="7"/>
  <c r="J24" i="7"/>
  <c r="G24" i="7"/>
  <c r="F24" i="7"/>
  <c r="H16" i="7"/>
  <c r="A158" i="7" s="1"/>
  <c r="C148" i="7"/>
  <c r="A85" i="7"/>
  <c r="F143" i="7"/>
  <c r="A10" i="7"/>
  <c r="A142" i="7" s="1"/>
  <c r="C4" i="7"/>
  <c r="A156" i="7" s="1"/>
  <c r="A4" i="7"/>
  <c r="C3" i="7"/>
  <c r="A96" i="7" s="1"/>
  <c r="A3" i="7"/>
  <c r="A74" i="7" s="1"/>
  <c r="J48" i="7" l="1"/>
  <c r="E67" i="7" s="1"/>
  <c r="M33" i="7"/>
  <c r="M112" i="7" s="1"/>
  <c r="F39" i="7"/>
  <c r="K114" i="7"/>
  <c r="N10" i="59"/>
  <c r="K113" i="7"/>
  <c r="L10" i="59"/>
  <c r="J108" i="7"/>
  <c r="L24" i="7"/>
  <c r="K110" i="7"/>
  <c r="H10" i="59"/>
  <c r="G27" i="7"/>
  <c r="L37" i="7"/>
  <c r="Q37" i="7" s="1"/>
  <c r="K39" i="7"/>
  <c r="C68" i="25"/>
  <c r="M63" i="25" s="1"/>
  <c r="A187" i="26"/>
  <c r="C67" i="26"/>
  <c r="D53" i="26" s="1"/>
  <c r="C66" i="26"/>
  <c r="D49" i="26" s="1"/>
  <c r="C65" i="26"/>
  <c r="D45" i="26" s="1"/>
  <c r="C68" i="27"/>
  <c r="M63" i="27" s="1"/>
  <c r="P184" i="28"/>
  <c r="A187" i="29"/>
  <c r="C67" i="29"/>
  <c r="D53" i="29" s="1"/>
  <c r="C66" i="29"/>
  <c r="D49" i="29" s="1"/>
  <c r="C65" i="29"/>
  <c r="D45" i="29" s="1"/>
  <c r="A187" i="30"/>
  <c r="C66" i="30"/>
  <c r="D49" i="30" s="1"/>
  <c r="C67" i="30"/>
  <c r="D53" i="30" s="1"/>
  <c r="C65" i="30"/>
  <c r="D45" i="30" s="1"/>
  <c r="A187" i="31"/>
  <c r="C67" i="31"/>
  <c r="D53" i="31" s="1"/>
  <c r="C66" i="31"/>
  <c r="D49" i="31" s="1"/>
  <c r="C65" i="31"/>
  <c r="D45" i="31" s="1"/>
  <c r="C68" i="32"/>
  <c r="M63" i="32" s="1"/>
  <c r="C68" i="33"/>
  <c r="M63" i="33" s="1"/>
  <c r="C68" i="34"/>
  <c r="M63" i="34" s="1"/>
  <c r="P184" i="35"/>
  <c r="C68" i="36"/>
  <c r="M63" i="36" s="1"/>
  <c r="A187" i="37"/>
  <c r="C67" i="37"/>
  <c r="D53" i="37" s="1"/>
  <c r="C66" i="37"/>
  <c r="D49" i="37" s="1"/>
  <c r="C65" i="37"/>
  <c r="D45" i="37" s="1"/>
  <c r="P184" i="38"/>
  <c r="C68" i="39"/>
  <c r="M63" i="39" s="1"/>
  <c r="C68" i="40"/>
  <c r="M63" i="40" s="1"/>
  <c r="A187" i="41"/>
  <c r="C67" i="41"/>
  <c r="D53" i="41" s="1"/>
  <c r="C66" i="41"/>
  <c r="D49" i="41" s="1"/>
  <c r="C65" i="41"/>
  <c r="D45" i="41" s="1"/>
  <c r="P184" i="42"/>
  <c r="A187" i="43"/>
  <c r="C67" i="43"/>
  <c r="D53" i="43" s="1"/>
  <c r="C66" i="43"/>
  <c r="D49" i="43" s="1"/>
  <c r="C65" i="43"/>
  <c r="D45" i="43" s="1"/>
  <c r="P184" i="44"/>
  <c r="P184" i="45"/>
  <c r="P184" i="46"/>
  <c r="C68" i="47"/>
  <c r="M63" i="47" s="1"/>
  <c r="P184" i="48"/>
  <c r="P184" i="49"/>
  <c r="P184" i="50"/>
  <c r="P184" i="51"/>
  <c r="P184" i="52"/>
  <c r="P119" i="53"/>
  <c r="P182" i="53"/>
  <c r="P119" i="54"/>
  <c r="P182" i="54"/>
  <c r="P119" i="55"/>
  <c r="P182" i="55"/>
  <c r="P119" i="21"/>
  <c r="P182" i="21"/>
  <c r="P119" i="22"/>
  <c r="P182" i="22"/>
  <c r="P119" i="23"/>
  <c r="P182" i="23"/>
  <c r="P119" i="8"/>
  <c r="P182" i="8"/>
  <c r="P119" i="9"/>
  <c r="P182" i="9"/>
  <c r="P119" i="10"/>
  <c r="P182" i="10"/>
  <c r="P119" i="11"/>
  <c r="P182" i="11"/>
  <c r="P184" i="12"/>
  <c r="P184" i="13"/>
  <c r="N179" i="14"/>
  <c r="P119" i="14"/>
  <c r="P182" i="14"/>
  <c r="L175" i="15"/>
  <c r="I66" i="15"/>
  <c r="E66" i="15"/>
  <c r="L107" i="15"/>
  <c r="P181" i="15"/>
  <c r="N179" i="15"/>
  <c r="E67" i="15"/>
  <c r="L176" i="15"/>
  <c r="I67" i="15"/>
  <c r="P181" i="16"/>
  <c r="L107" i="16"/>
  <c r="E67" i="16"/>
  <c r="L176" i="16"/>
  <c r="I67" i="16"/>
  <c r="L175" i="16"/>
  <c r="I66" i="16"/>
  <c r="E66" i="16"/>
  <c r="E67" i="17"/>
  <c r="L176" i="17"/>
  <c r="I67" i="17"/>
  <c r="L175" i="17"/>
  <c r="I66" i="17"/>
  <c r="E66" i="17"/>
  <c r="L107" i="17"/>
  <c r="P181" i="17"/>
  <c r="N179" i="17"/>
  <c r="E67" i="18"/>
  <c r="L176" i="18"/>
  <c r="I67" i="18"/>
  <c r="L175" i="18"/>
  <c r="I66" i="18"/>
  <c r="E66" i="18"/>
  <c r="P181" i="18"/>
  <c r="L107" i="18"/>
  <c r="L175" i="19"/>
  <c r="I66" i="19"/>
  <c r="E66" i="19"/>
  <c r="E67" i="19"/>
  <c r="L176" i="19"/>
  <c r="P181" i="19"/>
  <c r="I67" i="19"/>
  <c r="P119" i="19"/>
  <c r="P182" i="19"/>
  <c r="E67" i="20"/>
  <c r="L176" i="20"/>
  <c r="I67" i="20"/>
  <c r="L175" i="20"/>
  <c r="I66" i="20"/>
  <c r="E66" i="20"/>
  <c r="P181" i="20"/>
  <c r="L107" i="20"/>
  <c r="N179" i="6"/>
  <c r="L107" i="6"/>
  <c r="L175" i="6"/>
  <c r="I66" i="6"/>
  <c r="E66" i="6"/>
  <c r="P181" i="6"/>
  <c r="E67" i="6"/>
  <c r="L176" i="6"/>
  <c r="I67" i="6"/>
  <c r="I69" i="7"/>
  <c r="L57" i="7"/>
  <c r="M57" i="7" s="1"/>
  <c r="N69" i="7"/>
  <c r="K26" i="7"/>
  <c r="G28" i="7"/>
  <c r="N68" i="7" s="1"/>
  <c r="F41" i="7"/>
  <c r="J44" i="7"/>
  <c r="F48" i="7"/>
  <c r="F52" i="7"/>
  <c r="N66" i="7"/>
  <c r="I67" i="7"/>
  <c r="F82" i="7"/>
  <c r="F85" i="7"/>
  <c r="C88" i="7"/>
  <c r="A137" i="7"/>
  <c r="A143" i="7"/>
  <c r="A146" i="7"/>
  <c r="L177" i="7"/>
  <c r="Q66" i="7"/>
  <c r="E68" i="7"/>
  <c r="A83" i="7"/>
  <c r="J110" i="7"/>
  <c r="J169" i="7"/>
  <c r="L176" i="7"/>
  <c r="G26" i="7"/>
  <c r="K37" i="7"/>
  <c r="K48" i="7"/>
  <c r="K52" i="7"/>
  <c r="I68" i="7"/>
  <c r="A81" i="7"/>
  <c r="F83" i="7"/>
  <c r="C87" i="7"/>
  <c r="K24" i="7"/>
  <c r="F37" i="7"/>
  <c r="G39" i="7"/>
  <c r="K41" i="7"/>
  <c r="Q48" i="7"/>
  <c r="E44" i="1"/>
  <c r="N67" i="7" l="1"/>
  <c r="E69" i="7"/>
  <c r="M37" i="7"/>
  <c r="Y10" i="59" s="1"/>
  <c r="L167" i="7"/>
  <c r="M177" i="7"/>
  <c r="AE10" i="59"/>
  <c r="K109" i="7"/>
  <c r="F10" i="59"/>
  <c r="M176" i="7"/>
  <c r="AC10" i="59"/>
  <c r="K108" i="7"/>
  <c r="D10" i="59"/>
  <c r="N37" i="7"/>
  <c r="O37" i="7" s="1"/>
  <c r="AG10" i="59" s="1"/>
  <c r="M59" i="15"/>
  <c r="M61" i="15" s="1"/>
  <c r="K171" i="7"/>
  <c r="W10" i="59"/>
  <c r="K170" i="7"/>
  <c r="U10" i="59"/>
  <c r="K169" i="7"/>
  <c r="S10" i="59"/>
  <c r="M59" i="16"/>
  <c r="M61" i="16" s="1"/>
  <c r="M59" i="17"/>
  <c r="M61" i="17" s="1"/>
  <c r="M59" i="18"/>
  <c r="M61" i="18" s="1"/>
  <c r="M59" i="19"/>
  <c r="M61" i="19" s="1"/>
  <c r="M59" i="20"/>
  <c r="M61" i="20" s="1"/>
  <c r="M59" i="6"/>
  <c r="M61" i="6" s="1"/>
  <c r="C68" i="26"/>
  <c r="M63" i="26" s="1"/>
  <c r="A187" i="28"/>
  <c r="C67" i="28"/>
  <c r="D53" i="28" s="1"/>
  <c r="C65" i="28"/>
  <c r="D45" i="28" s="1"/>
  <c r="C66" i="28"/>
  <c r="D49" i="28" s="1"/>
  <c r="C68" i="29"/>
  <c r="M63" i="29" s="1"/>
  <c r="C68" i="30"/>
  <c r="M63" i="30" s="1"/>
  <c r="C68" i="31"/>
  <c r="M63" i="31" s="1"/>
  <c r="A187" i="35"/>
  <c r="C67" i="35"/>
  <c r="D53" i="35" s="1"/>
  <c r="C65" i="35"/>
  <c r="D45" i="35" s="1"/>
  <c r="C66" i="35"/>
  <c r="D49" i="35" s="1"/>
  <c r="C68" i="37"/>
  <c r="M63" i="37" s="1"/>
  <c r="A187" i="38"/>
  <c r="C67" i="38"/>
  <c r="D53" i="38" s="1"/>
  <c r="C65" i="38"/>
  <c r="D45" i="38" s="1"/>
  <c r="C66" i="38"/>
  <c r="D49" i="38" s="1"/>
  <c r="C68" i="41"/>
  <c r="M63" i="41" s="1"/>
  <c r="A187" i="42"/>
  <c r="C67" i="42"/>
  <c r="D53" i="42" s="1"/>
  <c r="C65" i="42"/>
  <c r="D45" i="42" s="1"/>
  <c r="C66" i="42"/>
  <c r="D49" i="42" s="1"/>
  <c r="C68" i="43"/>
  <c r="M63" i="43" s="1"/>
  <c r="A187" i="44"/>
  <c r="C67" i="44"/>
  <c r="D53" i="44" s="1"/>
  <c r="C65" i="44"/>
  <c r="D45" i="44" s="1"/>
  <c r="C66" i="44"/>
  <c r="D49" i="44" s="1"/>
  <c r="A187" i="45"/>
  <c r="C67" i="45"/>
  <c r="D53" i="45" s="1"/>
  <c r="C66" i="45"/>
  <c r="D49" i="45" s="1"/>
  <c r="C65" i="45"/>
  <c r="D45" i="45" s="1"/>
  <c r="A187" i="46"/>
  <c r="C67" i="46"/>
  <c r="D53" i="46" s="1"/>
  <c r="C65" i="46"/>
  <c r="D45" i="46" s="1"/>
  <c r="C66" i="46"/>
  <c r="D49" i="46" s="1"/>
  <c r="A187" i="48"/>
  <c r="C67" i="48"/>
  <c r="D53" i="48" s="1"/>
  <c r="C65" i="48"/>
  <c r="D45" i="48" s="1"/>
  <c r="C66" i="48"/>
  <c r="D49" i="48" s="1"/>
  <c r="A187" i="49"/>
  <c r="C67" i="49"/>
  <c r="D53" i="49" s="1"/>
  <c r="C65" i="49"/>
  <c r="D45" i="49" s="1"/>
  <c r="C66" i="49"/>
  <c r="D49" i="49" s="1"/>
  <c r="A187" i="50"/>
  <c r="C67" i="50"/>
  <c r="D53" i="50" s="1"/>
  <c r="C65" i="50"/>
  <c r="D45" i="50" s="1"/>
  <c r="C66" i="50"/>
  <c r="D49" i="50" s="1"/>
  <c r="A187" i="51"/>
  <c r="C67" i="51"/>
  <c r="D53" i="51" s="1"/>
  <c r="C65" i="51"/>
  <c r="D45" i="51" s="1"/>
  <c r="C66" i="51"/>
  <c r="D49" i="51" s="1"/>
  <c r="A187" i="52"/>
  <c r="C66" i="52"/>
  <c r="D49" i="52" s="1"/>
  <c r="C67" i="52"/>
  <c r="D53" i="52" s="1"/>
  <c r="C65" i="52"/>
  <c r="D45" i="52" s="1"/>
  <c r="P184" i="53"/>
  <c r="L56" i="53"/>
  <c r="P184" i="54"/>
  <c r="P184" i="55"/>
  <c r="P184" i="21"/>
  <c r="P184" i="22"/>
  <c r="P184" i="23"/>
  <c r="P184" i="8"/>
  <c r="P184" i="9"/>
  <c r="P184" i="10"/>
  <c r="P184" i="11"/>
  <c r="A187" i="12"/>
  <c r="C67" i="12"/>
  <c r="D53" i="12" s="1"/>
  <c r="C66" i="12"/>
  <c r="D49" i="12" s="1"/>
  <c r="C65" i="12"/>
  <c r="D45" i="12" s="1"/>
  <c r="A187" i="13"/>
  <c r="C67" i="13"/>
  <c r="D53" i="13" s="1"/>
  <c r="C66" i="13"/>
  <c r="D49" i="13" s="1"/>
  <c r="C65" i="13"/>
  <c r="D45" i="13" s="1"/>
  <c r="P184" i="14"/>
  <c r="N105" i="15"/>
  <c r="L165" i="15"/>
  <c r="N179" i="16"/>
  <c r="N105" i="16"/>
  <c r="L165" i="16"/>
  <c r="N105" i="17"/>
  <c r="L165" i="17"/>
  <c r="N105" i="18"/>
  <c r="L165" i="18"/>
  <c r="N179" i="18"/>
  <c r="N179" i="19"/>
  <c r="P184" i="19"/>
  <c r="N179" i="20"/>
  <c r="N105" i="20"/>
  <c r="L165" i="20"/>
  <c r="N105" i="6"/>
  <c r="L165" i="6"/>
  <c r="N179" i="7"/>
  <c r="F44" i="7"/>
  <c r="L175" i="7"/>
  <c r="I66" i="7"/>
  <c r="M59" i="7" s="1"/>
  <c r="Q44" i="7"/>
  <c r="P181" i="7" s="1"/>
  <c r="E66" i="7"/>
  <c r="K44" i="7"/>
  <c r="M167" i="7"/>
  <c r="N24" i="7"/>
  <c r="M24" i="7"/>
  <c r="M107" i="7" s="1"/>
  <c r="L107" i="7"/>
  <c r="M60" i="7"/>
  <c r="AD58" i="59"/>
  <c r="AB58" i="59"/>
  <c r="Z58" i="59"/>
  <c r="M58" i="59"/>
  <c r="K58" i="59"/>
  <c r="B58" i="59"/>
  <c r="A58" i="59"/>
  <c r="AD57" i="59"/>
  <c r="AB57" i="59"/>
  <c r="Z57" i="59"/>
  <c r="M57" i="59"/>
  <c r="K57" i="59"/>
  <c r="B57" i="59"/>
  <c r="A57" i="59"/>
  <c r="AD56" i="59"/>
  <c r="AB56" i="59"/>
  <c r="Z56" i="59"/>
  <c r="M56" i="59"/>
  <c r="K56" i="59"/>
  <c r="B56" i="59"/>
  <c r="A56" i="59"/>
  <c r="AD55" i="59"/>
  <c r="AB55" i="59"/>
  <c r="Z55" i="59"/>
  <c r="M55" i="59"/>
  <c r="K55" i="59"/>
  <c r="B55" i="59"/>
  <c r="A55" i="59"/>
  <c r="AD54" i="59"/>
  <c r="AB54" i="59"/>
  <c r="Z54" i="59"/>
  <c r="M54" i="59"/>
  <c r="K54" i="59"/>
  <c r="B54" i="59"/>
  <c r="A54" i="59"/>
  <c r="AD53" i="59"/>
  <c r="AB53" i="59"/>
  <c r="Z53" i="59"/>
  <c r="M53" i="59"/>
  <c r="K53" i="59"/>
  <c r="B53" i="59"/>
  <c r="A53" i="59"/>
  <c r="AD52" i="59"/>
  <c r="AB52" i="59"/>
  <c r="Z52" i="59"/>
  <c r="M52" i="59"/>
  <c r="K52" i="59"/>
  <c r="B52" i="59"/>
  <c r="A52" i="59"/>
  <c r="AD51" i="59"/>
  <c r="AB51" i="59"/>
  <c r="Z51" i="59"/>
  <c r="M51" i="59"/>
  <c r="K51" i="59"/>
  <c r="B51" i="59"/>
  <c r="A51" i="59"/>
  <c r="AD50" i="59"/>
  <c r="AB50" i="59"/>
  <c r="Z50" i="59"/>
  <c r="M50" i="59"/>
  <c r="K50" i="59"/>
  <c r="B50" i="59"/>
  <c r="A50" i="59"/>
  <c r="AD49" i="59"/>
  <c r="AB49" i="59"/>
  <c r="Z49" i="59"/>
  <c r="M49" i="59"/>
  <c r="K49" i="59"/>
  <c r="B49" i="59"/>
  <c r="A49" i="59"/>
  <c r="AD48" i="59"/>
  <c r="AB48" i="59"/>
  <c r="Z48" i="59"/>
  <c r="M48" i="59"/>
  <c r="K48" i="59"/>
  <c r="B48" i="59"/>
  <c r="A48" i="59"/>
  <c r="AD47" i="59"/>
  <c r="AB47" i="59"/>
  <c r="Z47" i="59"/>
  <c r="M47" i="59"/>
  <c r="K47" i="59"/>
  <c r="B47" i="59"/>
  <c r="A47" i="59"/>
  <c r="AD46" i="59"/>
  <c r="AB46" i="59"/>
  <c r="Z46" i="59"/>
  <c r="M46" i="59"/>
  <c r="K46" i="59"/>
  <c r="B46" i="59"/>
  <c r="A46" i="59"/>
  <c r="AD45" i="59"/>
  <c r="AB45" i="59"/>
  <c r="Z45" i="59"/>
  <c r="M45" i="59"/>
  <c r="K45" i="59"/>
  <c r="B45" i="59"/>
  <c r="A45" i="59"/>
  <c r="AD44" i="59"/>
  <c r="AB44" i="59"/>
  <c r="Z44" i="59"/>
  <c r="M44" i="59"/>
  <c r="K44" i="59"/>
  <c r="B44" i="59"/>
  <c r="A44" i="59"/>
  <c r="AD43" i="59"/>
  <c r="AB43" i="59"/>
  <c r="Z43" i="59"/>
  <c r="M43" i="59"/>
  <c r="K43" i="59"/>
  <c r="B43" i="59"/>
  <c r="A43" i="59"/>
  <c r="AD42" i="59"/>
  <c r="AB42" i="59"/>
  <c r="Z42" i="59"/>
  <c r="M42" i="59"/>
  <c r="K42" i="59"/>
  <c r="B42" i="59"/>
  <c r="A42" i="59"/>
  <c r="AD41" i="59"/>
  <c r="AB41" i="59"/>
  <c r="Z41" i="59"/>
  <c r="M41" i="59"/>
  <c r="K41" i="59"/>
  <c r="B41" i="59"/>
  <c r="A41" i="59"/>
  <c r="AD40" i="59"/>
  <c r="AB40" i="59"/>
  <c r="Z40" i="59"/>
  <c r="M40" i="59"/>
  <c r="K40" i="59"/>
  <c r="B40" i="59"/>
  <c r="A40" i="59"/>
  <c r="AD39" i="59"/>
  <c r="AB39" i="59"/>
  <c r="Z39" i="59"/>
  <c r="M39" i="59"/>
  <c r="K39" i="59"/>
  <c r="B39" i="59"/>
  <c r="A39" i="59"/>
  <c r="AD38" i="59"/>
  <c r="AB38" i="59"/>
  <c r="Z38" i="59"/>
  <c r="M38" i="59"/>
  <c r="K38" i="59"/>
  <c r="B38" i="59"/>
  <c r="A38" i="59"/>
  <c r="AD37" i="59"/>
  <c r="AB37" i="59"/>
  <c r="Z37" i="59"/>
  <c r="M37" i="59"/>
  <c r="K37" i="59"/>
  <c r="B37" i="59"/>
  <c r="A37" i="59"/>
  <c r="AD36" i="59"/>
  <c r="AB36" i="59"/>
  <c r="Z36" i="59"/>
  <c r="M36" i="59"/>
  <c r="K36" i="59"/>
  <c r="B36" i="59"/>
  <c r="A36" i="59"/>
  <c r="AD35" i="59"/>
  <c r="AB35" i="59"/>
  <c r="Z35" i="59"/>
  <c r="M35" i="59"/>
  <c r="K35" i="59"/>
  <c r="B35" i="59"/>
  <c r="A35" i="59"/>
  <c r="AD34" i="59"/>
  <c r="AB34" i="59"/>
  <c r="Z34" i="59"/>
  <c r="M34" i="59"/>
  <c r="K34" i="59"/>
  <c r="B34" i="59"/>
  <c r="A34" i="59"/>
  <c r="AD33" i="59"/>
  <c r="AB33" i="59"/>
  <c r="Z33" i="59"/>
  <c r="M33" i="59"/>
  <c r="K33" i="59"/>
  <c r="B33" i="59"/>
  <c r="A33" i="59"/>
  <c r="AD32" i="59"/>
  <c r="AB32" i="59"/>
  <c r="Z32" i="59"/>
  <c r="M32" i="59"/>
  <c r="K32" i="59"/>
  <c r="B32" i="59"/>
  <c r="A32" i="59"/>
  <c r="AD31" i="59"/>
  <c r="AB31" i="59"/>
  <c r="Z31" i="59"/>
  <c r="M31" i="59"/>
  <c r="K31" i="59"/>
  <c r="B31" i="59"/>
  <c r="A31" i="59"/>
  <c r="AD30" i="59"/>
  <c r="AB30" i="59"/>
  <c r="Z30" i="59"/>
  <c r="M30" i="59"/>
  <c r="K30" i="59"/>
  <c r="B30" i="59"/>
  <c r="A30" i="59"/>
  <c r="AD29" i="59"/>
  <c r="AB29" i="59"/>
  <c r="Z29" i="59"/>
  <c r="M29" i="59"/>
  <c r="K29" i="59"/>
  <c r="B29" i="59"/>
  <c r="A29" i="59"/>
  <c r="AD28" i="59"/>
  <c r="AB28" i="59"/>
  <c r="Z28" i="59"/>
  <c r="M28" i="59"/>
  <c r="K28" i="59"/>
  <c r="B28" i="59"/>
  <c r="A28" i="59"/>
  <c r="AD27" i="59"/>
  <c r="AB27" i="59"/>
  <c r="Z27" i="59"/>
  <c r="M27" i="59"/>
  <c r="K27" i="59"/>
  <c r="B27" i="59"/>
  <c r="A27" i="59"/>
  <c r="AD26" i="59"/>
  <c r="AB26" i="59"/>
  <c r="Z26" i="59"/>
  <c r="M26" i="59"/>
  <c r="K26" i="59"/>
  <c r="B26" i="59"/>
  <c r="A26" i="59"/>
  <c r="AD25" i="59"/>
  <c r="AB25" i="59"/>
  <c r="Z25" i="59"/>
  <c r="M25" i="59"/>
  <c r="K25" i="59"/>
  <c r="B25" i="59"/>
  <c r="A25" i="59"/>
  <c r="AD24" i="59"/>
  <c r="AB24" i="59"/>
  <c r="Z24" i="59"/>
  <c r="M24" i="59"/>
  <c r="K24" i="59"/>
  <c r="B24" i="59"/>
  <c r="A24" i="59"/>
  <c r="AD23" i="59"/>
  <c r="AB23" i="59"/>
  <c r="Z23" i="59"/>
  <c r="M23" i="59"/>
  <c r="K23" i="59"/>
  <c r="B23" i="59"/>
  <c r="A23" i="59"/>
  <c r="AD22" i="59"/>
  <c r="AB22" i="59"/>
  <c r="Z22" i="59"/>
  <c r="M22" i="59"/>
  <c r="K22" i="59"/>
  <c r="B22" i="59"/>
  <c r="A22" i="59"/>
  <c r="AD21" i="59"/>
  <c r="AB21" i="59"/>
  <c r="Z21" i="59"/>
  <c r="M21" i="59"/>
  <c r="K21" i="59"/>
  <c r="B21" i="59"/>
  <c r="A21" i="59"/>
  <c r="AD20" i="59"/>
  <c r="AB20" i="59"/>
  <c r="Z20" i="59"/>
  <c r="M20" i="59"/>
  <c r="K20" i="59"/>
  <c r="B20" i="59"/>
  <c r="A20" i="59"/>
  <c r="AD19" i="59"/>
  <c r="AB19" i="59"/>
  <c r="Z19" i="59"/>
  <c r="M19" i="59"/>
  <c r="K19" i="59"/>
  <c r="B19" i="59"/>
  <c r="A19" i="59"/>
  <c r="AD18" i="59"/>
  <c r="AB18" i="59"/>
  <c r="Z18" i="59"/>
  <c r="M18" i="59"/>
  <c r="K18" i="59"/>
  <c r="B18" i="59"/>
  <c r="A18" i="59"/>
  <c r="AD17" i="59"/>
  <c r="AB17" i="59"/>
  <c r="Z17" i="59"/>
  <c r="M17" i="59"/>
  <c r="K17" i="59"/>
  <c r="B17" i="59"/>
  <c r="A17" i="59"/>
  <c r="AD16" i="59"/>
  <c r="AB16" i="59"/>
  <c r="Z16" i="59"/>
  <c r="M16" i="59"/>
  <c r="K16" i="59"/>
  <c r="B16" i="59"/>
  <c r="A16" i="59"/>
  <c r="AD15" i="59"/>
  <c r="AB15" i="59"/>
  <c r="Z15" i="59"/>
  <c r="M15" i="59"/>
  <c r="K15" i="59"/>
  <c r="B15" i="59"/>
  <c r="A15" i="59"/>
  <c r="AD14" i="59"/>
  <c r="AB14" i="59"/>
  <c r="Z14" i="59"/>
  <c r="M14" i="59"/>
  <c r="K14" i="59"/>
  <c r="B14" i="59"/>
  <c r="A14" i="59"/>
  <c r="AD13" i="59"/>
  <c r="AB13" i="59"/>
  <c r="Z13" i="59"/>
  <c r="M13" i="59"/>
  <c r="K13" i="59"/>
  <c r="B13" i="59"/>
  <c r="A13" i="59"/>
  <c r="AD12" i="59"/>
  <c r="AB12" i="59"/>
  <c r="Z12" i="59"/>
  <c r="M12" i="59"/>
  <c r="K12" i="59"/>
  <c r="B12" i="59"/>
  <c r="A12" i="59"/>
  <c r="AD11" i="59"/>
  <c r="AB11" i="59"/>
  <c r="Z11" i="59"/>
  <c r="M11" i="59"/>
  <c r="K11" i="59"/>
  <c r="B11" i="59"/>
  <c r="A11" i="59"/>
  <c r="AD10" i="59"/>
  <c r="AB10" i="59"/>
  <c r="Z10" i="59"/>
  <c r="M10" i="59"/>
  <c r="K10" i="59"/>
  <c r="B10" i="59"/>
  <c r="A10" i="59"/>
  <c r="M9" i="59"/>
  <c r="K9" i="59"/>
  <c r="B9" i="59"/>
  <c r="A9" i="59"/>
  <c r="A4" i="59"/>
  <c r="B3" i="59"/>
  <c r="A3" i="59"/>
  <c r="S57" i="7" l="1"/>
  <c r="M175" i="7"/>
  <c r="AA10" i="59"/>
  <c r="L58" i="7"/>
  <c r="M58" i="7" s="1"/>
  <c r="C68" i="28"/>
  <c r="M63" i="28" s="1"/>
  <c r="C68" i="35"/>
  <c r="M63" i="35" s="1"/>
  <c r="C68" i="38"/>
  <c r="M63" i="38" s="1"/>
  <c r="C68" i="42"/>
  <c r="M63" i="42" s="1"/>
  <c r="C68" i="44"/>
  <c r="M63" i="44" s="1"/>
  <c r="C68" i="45"/>
  <c r="M63" i="45" s="1"/>
  <c r="C68" i="46"/>
  <c r="M63" i="46" s="1"/>
  <c r="C68" i="48"/>
  <c r="M63" i="48" s="1"/>
  <c r="C68" i="49"/>
  <c r="M63" i="49" s="1"/>
  <c r="C68" i="50"/>
  <c r="M63" i="50" s="1"/>
  <c r="C68" i="51"/>
  <c r="M63" i="51" s="1"/>
  <c r="C68" i="52"/>
  <c r="M63" i="52" s="1"/>
  <c r="M56" i="53"/>
  <c r="M61" i="53" s="1"/>
  <c r="A187" i="53" s="1"/>
  <c r="C67" i="53"/>
  <c r="D53" i="53" s="1"/>
  <c r="C65" i="53"/>
  <c r="D45" i="53" s="1"/>
  <c r="C66" i="53"/>
  <c r="D49" i="53" s="1"/>
  <c r="A187" i="54"/>
  <c r="C67" i="54"/>
  <c r="D53" i="54" s="1"/>
  <c r="C65" i="54"/>
  <c r="D45" i="54" s="1"/>
  <c r="C66" i="54"/>
  <c r="D49" i="54" s="1"/>
  <c r="A187" i="55"/>
  <c r="C67" i="55"/>
  <c r="D53" i="55" s="1"/>
  <c r="C65" i="55"/>
  <c r="D45" i="55" s="1"/>
  <c r="C66" i="55"/>
  <c r="D49" i="55" s="1"/>
  <c r="A187" i="21"/>
  <c r="C67" i="21"/>
  <c r="D53" i="21" s="1"/>
  <c r="C65" i="21"/>
  <c r="D45" i="21" s="1"/>
  <c r="C66" i="21"/>
  <c r="D49" i="21" s="1"/>
  <c r="A187" i="22"/>
  <c r="C67" i="22"/>
  <c r="D53" i="22" s="1"/>
  <c r="C66" i="22"/>
  <c r="D49" i="22" s="1"/>
  <c r="C65" i="22"/>
  <c r="D45" i="22" s="1"/>
  <c r="A187" i="23"/>
  <c r="C67" i="23"/>
  <c r="D53" i="23" s="1"/>
  <c r="C65" i="23"/>
  <c r="D45" i="23" s="1"/>
  <c r="C66" i="23"/>
  <c r="D49" i="23" s="1"/>
  <c r="A187" i="8"/>
  <c r="C67" i="8"/>
  <c r="D53" i="8" s="1"/>
  <c r="C66" i="8"/>
  <c r="D49" i="8" s="1"/>
  <c r="C65" i="8"/>
  <c r="D45" i="8" s="1"/>
  <c r="A187" i="9"/>
  <c r="C67" i="9"/>
  <c r="D53" i="9" s="1"/>
  <c r="C66" i="9"/>
  <c r="D49" i="9" s="1"/>
  <c r="C65" i="9"/>
  <c r="D45" i="9" s="1"/>
  <c r="A187" i="10"/>
  <c r="C67" i="10"/>
  <c r="D53" i="10" s="1"/>
  <c r="C66" i="10"/>
  <c r="D49" i="10" s="1"/>
  <c r="C65" i="10"/>
  <c r="D45" i="10" s="1"/>
  <c r="A187" i="11"/>
  <c r="C67" i="11"/>
  <c r="D53" i="11" s="1"/>
  <c r="C66" i="11"/>
  <c r="D49" i="11" s="1"/>
  <c r="C65" i="11"/>
  <c r="D45" i="11" s="1"/>
  <c r="C68" i="12"/>
  <c r="M63" i="12" s="1"/>
  <c r="C68" i="13"/>
  <c r="M63" i="13" s="1"/>
  <c r="A187" i="14"/>
  <c r="C67" i="14"/>
  <c r="D53" i="14" s="1"/>
  <c r="C65" i="14"/>
  <c r="D45" i="14" s="1"/>
  <c r="C66" i="14"/>
  <c r="D49" i="14" s="1"/>
  <c r="P119" i="15"/>
  <c r="P182" i="15"/>
  <c r="P119" i="16"/>
  <c r="P182" i="16"/>
  <c r="P119" i="17"/>
  <c r="P182" i="17"/>
  <c r="P119" i="18"/>
  <c r="P182" i="18"/>
  <c r="A187" i="19"/>
  <c r="C67" i="19"/>
  <c r="D53" i="19" s="1"/>
  <c r="C66" i="19"/>
  <c r="D49" i="19" s="1"/>
  <c r="C65" i="19"/>
  <c r="D45" i="19" s="1"/>
  <c r="P119" i="20"/>
  <c r="P182" i="20"/>
  <c r="P119" i="6"/>
  <c r="P182" i="6"/>
  <c r="O179" i="7"/>
  <c r="S58" i="7"/>
  <c r="O24" i="7"/>
  <c r="P10" i="59" s="1"/>
  <c r="N105" i="7"/>
  <c r="L165" i="7"/>
  <c r="Q24" i="7"/>
  <c r="J113" i="1"/>
  <c r="C68" i="53" l="1"/>
  <c r="M63" i="53" s="1"/>
  <c r="C68" i="54"/>
  <c r="M63" i="54" s="1"/>
  <c r="C68" i="55"/>
  <c r="M63" i="55" s="1"/>
  <c r="C68" i="21"/>
  <c r="M63" i="21" s="1"/>
  <c r="C68" i="22"/>
  <c r="M63" i="22" s="1"/>
  <c r="C68" i="23"/>
  <c r="M63" i="23" s="1"/>
  <c r="C68" i="8"/>
  <c r="M63" i="8" s="1"/>
  <c r="C68" i="9"/>
  <c r="M63" i="9" s="1"/>
  <c r="C68" i="10"/>
  <c r="M63" i="10" s="1"/>
  <c r="C68" i="11"/>
  <c r="M63" i="11" s="1"/>
  <c r="C68" i="14"/>
  <c r="M63" i="14" s="1"/>
  <c r="P184" i="15"/>
  <c r="P184" i="16"/>
  <c r="P184" i="17"/>
  <c r="P184" i="18"/>
  <c r="C68" i="19"/>
  <c r="M63" i="19" s="1"/>
  <c r="P184" i="20"/>
  <c r="P184" i="6"/>
  <c r="O105" i="7"/>
  <c r="M165" i="7"/>
  <c r="P119" i="7"/>
  <c r="P182" i="7"/>
  <c r="R24" i="7"/>
  <c r="E48" i="1"/>
  <c r="A187" i="15" l="1"/>
  <c r="C67" i="15"/>
  <c r="D53" i="15" s="1"/>
  <c r="C66" i="15"/>
  <c r="D49" i="15" s="1"/>
  <c r="C65" i="15"/>
  <c r="D45" i="15" s="1"/>
  <c r="A187" i="16"/>
  <c r="C67" i="16"/>
  <c r="D53" i="16" s="1"/>
  <c r="C65" i="16"/>
  <c r="D45" i="16" s="1"/>
  <c r="C66" i="16"/>
  <c r="D49" i="16" s="1"/>
  <c r="A187" i="17"/>
  <c r="C67" i="17"/>
  <c r="D53" i="17" s="1"/>
  <c r="C66" i="17"/>
  <c r="D49" i="17" s="1"/>
  <c r="C65" i="17"/>
  <c r="D45" i="17" s="1"/>
  <c r="A187" i="18"/>
  <c r="C67" i="18"/>
  <c r="D53" i="18" s="1"/>
  <c r="C65" i="18"/>
  <c r="D45" i="18" s="1"/>
  <c r="C66" i="18"/>
  <c r="D49" i="18" s="1"/>
  <c r="A187" i="20"/>
  <c r="C67" i="20"/>
  <c r="D53" i="20" s="1"/>
  <c r="C65" i="20"/>
  <c r="D45" i="20" s="1"/>
  <c r="C66" i="20"/>
  <c r="D49" i="20" s="1"/>
  <c r="A187" i="6"/>
  <c r="C67" i="6"/>
  <c r="D53" i="6" s="1"/>
  <c r="C66" i="6"/>
  <c r="D49" i="6" s="1"/>
  <c r="C65" i="6"/>
  <c r="D45" i="6" s="1"/>
  <c r="P184" i="7"/>
  <c r="L56" i="7"/>
  <c r="S24" i="7"/>
  <c r="AI10" i="59" s="1"/>
  <c r="C68" i="15" l="1"/>
  <c r="M63" i="15" s="1"/>
  <c r="C68" i="16"/>
  <c r="M63" i="16" s="1"/>
  <c r="C68" i="17"/>
  <c r="M63" i="17" s="1"/>
  <c r="C68" i="18"/>
  <c r="M63" i="18" s="1"/>
  <c r="C68" i="20"/>
  <c r="M63" i="20" s="1"/>
  <c r="C68" i="6"/>
  <c r="M63" i="6" s="1"/>
  <c r="Q184" i="7"/>
  <c r="S56" i="7"/>
  <c r="M56" i="7"/>
  <c r="M61" i="7" s="1"/>
  <c r="A187" i="7" s="1"/>
  <c r="C67" i="7"/>
  <c r="D53" i="7" s="1"/>
  <c r="C66" i="7"/>
  <c r="D49" i="7" s="1"/>
  <c r="C65" i="7"/>
  <c r="D45" i="7" l="1"/>
  <c r="C68" i="7"/>
  <c r="M63" i="7" s="1"/>
  <c r="A4" i="57" l="1"/>
  <c r="A10" i="1" l="1"/>
  <c r="C16" i="1"/>
  <c r="C15" i="1"/>
  <c r="C7" i="1"/>
  <c r="F13" i="1"/>
  <c r="F12" i="1"/>
  <c r="F11" i="1"/>
  <c r="A13" i="1"/>
  <c r="A12" i="1"/>
  <c r="A11" i="1"/>
  <c r="F144" i="1" l="1"/>
  <c r="A85" i="1"/>
  <c r="A146" i="1"/>
  <c r="A83" i="1"/>
  <c r="A82" i="1"/>
  <c r="F146" i="1"/>
  <c r="F83" i="1"/>
  <c r="F85" i="1" l="1"/>
  <c r="V58" i="59" l="1"/>
  <c r="T58" i="59"/>
  <c r="R58" i="59"/>
  <c r="G58" i="59"/>
  <c r="E58" i="59"/>
  <c r="C58" i="59"/>
  <c r="V57" i="59"/>
  <c r="T57" i="59"/>
  <c r="R57" i="59"/>
  <c r="G57" i="59"/>
  <c r="E57" i="59"/>
  <c r="C57" i="59"/>
  <c r="V56" i="59"/>
  <c r="T56" i="59"/>
  <c r="R56" i="59"/>
  <c r="G56" i="59"/>
  <c r="E56" i="59"/>
  <c r="C56" i="59"/>
  <c r="V55" i="59"/>
  <c r="T55" i="59"/>
  <c r="R55" i="59"/>
  <c r="G55" i="59"/>
  <c r="E55" i="59"/>
  <c r="C55" i="59"/>
  <c r="V54" i="59"/>
  <c r="T54" i="59"/>
  <c r="R54" i="59"/>
  <c r="G54" i="59"/>
  <c r="C54" i="59"/>
  <c r="V53" i="59"/>
  <c r="T53" i="59"/>
  <c r="R53" i="59"/>
  <c r="G53" i="59"/>
  <c r="E53" i="59"/>
  <c r="C53" i="59"/>
  <c r="V52" i="59"/>
  <c r="T52" i="59"/>
  <c r="R52" i="59"/>
  <c r="G52" i="59"/>
  <c r="E52" i="59"/>
  <c r="C52" i="59"/>
  <c r="V51" i="59"/>
  <c r="T51" i="59"/>
  <c r="R51" i="59"/>
  <c r="G51" i="59"/>
  <c r="E51" i="59"/>
  <c r="C51" i="59"/>
  <c r="V50" i="59"/>
  <c r="T50" i="59"/>
  <c r="R50" i="59"/>
  <c r="G50" i="59"/>
  <c r="E50" i="59"/>
  <c r="C50" i="59"/>
  <c r="V49" i="59"/>
  <c r="T49" i="59"/>
  <c r="R49" i="59"/>
  <c r="G49" i="59"/>
  <c r="E49" i="59"/>
  <c r="C49" i="59"/>
  <c r="E54" i="59" l="1"/>
  <c r="X58" i="59"/>
  <c r="X54" i="59"/>
  <c r="X50" i="59"/>
  <c r="O49" i="59"/>
  <c r="V48" i="59"/>
  <c r="T48" i="59"/>
  <c r="R48" i="59"/>
  <c r="G48" i="59"/>
  <c r="E48" i="59"/>
  <c r="C48" i="59"/>
  <c r="V47" i="59"/>
  <c r="T47" i="59"/>
  <c r="R47" i="59"/>
  <c r="G47" i="59"/>
  <c r="E47" i="59"/>
  <c r="C47" i="59"/>
  <c r="V46" i="59"/>
  <c r="T46" i="59"/>
  <c r="R46" i="59"/>
  <c r="G46" i="59"/>
  <c r="E46" i="59"/>
  <c r="C46" i="59"/>
  <c r="V45" i="59"/>
  <c r="T45" i="59"/>
  <c r="R45" i="59"/>
  <c r="G45" i="59"/>
  <c r="E45" i="59"/>
  <c r="C45" i="59"/>
  <c r="T44" i="59"/>
  <c r="R44" i="59"/>
  <c r="G44" i="59"/>
  <c r="E44" i="59"/>
  <c r="C44" i="59"/>
  <c r="V43" i="59"/>
  <c r="T43" i="59"/>
  <c r="R43" i="59"/>
  <c r="G43" i="59"/>
  <c r="E43" i="59"/>
  <c r="C43" i="59"/>
  <c r="V42" i="59"/>
  <c r="T42" i="59"/>
  <c r="R42" i="59"/>
  <c r="G42" i="59"/>
  <c r="E42" i="59"/>
  <c r="C42" i="59"/>
  <c r="V41" i="59"/>
  <c r="T41" i="59"/>
  <c r="R41" i="59"/>
  <c r="G41" i="59"/>
  <c r="E41" i="59"/>
  <c r="C41" i="59"/>
  <c r="V40" i="59"/>
  <c r="T40" i="59"/>
  <c r="R40" i="59"/>
  <c r="G40" i="59"/>
  <c r="E40" i="59"/>
  <c r="C40" i="59"/>
  <c r="V39" i="59"/>
  <c r="T39" i="59"/>
  <c r="R39" i="59"/>
  <c r="G39" i="59"/>
  <c r="E39" i="59"/>
  <c r="C39" i="59"/>
  <c r="V38" i="59"/>
  <c r="T38" i="59"/>
  <c r="R38" i="59"/>
  <c r="G38" i="59"/>
  <c r="E38" i="59"/>
  <c r="C38" i="59"/>
  <c r="T37" i="59"/>
  <c r="R37" i="59"/>
  <c r="G37" i="59"/>
  <c r="E37" i="59"/>
  <c r="C37" i="59"/>
  <c r="V36" i="59"/>
  <c r="T36" i="59"/>
  <c r="R36" i="59"/>
  <c r="G36" i="59"/>
  <c r="E36" i="59"/>
  <c r="C36" i="59"/>
  <c r="V35" i="59"/>
  <c r="T35" i="59"/>
  <c r="R35" i="59"/>
  <c r="G35" i="59"/>
  <c r="E35" i="59"/>
  <c r="C35" i="59"/>
  <c r="V34" i="59"/>
  <c r="T34" i="59"/>
  <c r="R34" i="59"/>
  <c r="G34" i="59"/>
  <c r="E34" i="59"/>
  <c r="C34" i="59"/>
  <c r="V33" i="59"/>
  <c r="T33" i="59"/>
  <c r="R33" i="59"/>
  <c r="G33" i="59"/>
  <c r="E33" i="59"/>
  <c r="C33" i="59"/>
  <c r="V32" i="59"/>
  <c r="T32" i="59"/>
  <c r="R32" i="59"/>
  <c r="G32" i="59"/>
  <c r="E32" i="59"/>
  <c r="C32" i="59"/>
  <c r="V31" i="59"/>
  <c r="T31" i="59"/>
  <c r="R31" i="59"/>
  <c r="G31" i="59"/>
  <c r="E31" i="59"/>
  <c r="C31" i="59"/>
  <c r="V30" i="59"/>
  <c r="T30" i="59"/>
  <c r="R30" i="59"/>
  <c r="G30" i="59"/>
  <c r="E30" i="59"/>
  <c r="C30" i="59"/>
  <c r="V29" i="59"/>
  <c r="T29" i="59"/>
  <c r="G29" i="59"/>
  <c r="E29" i="59"/>
  <c r="C29" i="59"/>
  <c r="V28" i="59"/>
  <c r="T28" i="59"/>
  <c r="G28" i="59"/>
  <c r="E28" i="59"/>
  <c r="C28" i="59"/>
  <c r="V27" i="59"/>
  <c r="T27" i="59"/>
  <c r="R27" i="59"/>
  <c r="G27" i="59"/>
  <c r="E27" i="59"/>
  <c r="C27" i="59"/>
  <c r="V26" i="59"/>
  <c r="T26" i="59"/>
  <c r="R26" i="59"/>
  <c r="G26" i="59"/>
  <c r="E26" i="59"/>
  <c r="C26" i="59"/>
  <c r="V25" i="59"/>
  <c r="T25" i="59"/>
  <c r="R25" i="59"/>
  <c r="G25" i="59"/>
  <c r="E25" i="59"/>
  <c r="C25" i="59"/>
  <c r="V24" i="59"/>
  <c r="T24" i="59"/>
  <c r="R24" i="59"/>
  <c r="G24" i="59"/>
  <c r="E24" i="59"/>
  <c r="C24" i="59"/>
  <c r="V23" i="59"/>
  <c r="T23" i="59"/>
  <c r="R23" i="59"/>
  <c r="G23" i="59"/>
  <c r="E23" i="59"/>
  <c r="C23" i="59"/>
  <c r="V22" i="59"/>
  <c r="T22" i="59"/>
  <c r="R22" i="59"/>
  <c r="G22" i="59"/>
  <c r="E22" i="59"/>
  <c r="C22" i="59"/>
  <c r="V21" i="59"/>
  <c r="T21" i="59"/>
  <c r="R21" i="59"/>
  <c r="G21" i="59"/>
  <c r="E21" i="59"/>
  <c r="C21" i="59"/>
  <c r="V20" i="59"/>
  <c r="T20" i="59"/>
  <c r="R20" i="59"/>
  <c r="G20" i="59"/>
  <c r="E20" i="59"/>
  <c r="C20" i="59"/>
  <c r="V19" i="59"/>
  <c r="T19" i="59"/>
  <c r="R19" i="59"/>
  <c r="G19" i="59"/>
  <c r="E19" i="59"/>
  <c r="C19" i="59"/>
  <c r="V18" i="59"/>
  <c r="T18" i="59"/>
  <c r="R18" i="59"/>
  <c r="G18" i="59"/>
  <c r="E18" i="59"/>
  <c r="C18" i="59"/>
  <c r="V17" i="59"/>
  <c r="R17" i="59"/>
  <c r="G17" i="59"/>
  <c r="E17" i="59"/>
  <c r="C17" i="59"/>
  <c r="V16" i="59"/>
  <c r="T16" i="59"/>
  <c r="R16" i="59"/>
  <c r="G16" i="59"/>
  <c r="E16" i="59"/>
  <c r="C16" i="59"/>
  <c r="V15" i="59"/>
  <c r="T15" i="59"/>
  <c r="R15" i="59"/>
  <c r="G15" i="59"/>
  <c r="E15" i="59"/>
  <c r="C15" i="59"/>
  <c r="V14" i="59"/>
  <c r="T14" i="59"/>
  <c r="R14" i="59"/>
  <c r="G14" i="59"/>
  <c r="E14" i="59"/>
  <c r="C14" i="59"/>
  <c r="V13" i="59"/>
  <c r="T13" i="59"/>
  <c r="G13" i="59"/>
  <c r="E13" i="59"/>
  <c r="C13" i="59"/>
  <c r="V12" i="59"/>
  <c r="T12" i="59"/>
  <c r="R12" i="59"/>
  <c r="G12" i="59"/>
  <c r="C12" i="59"/>
  <c r="A144" i="1"/>
  <c r="F143" i="1"/>
  <c r="L33" i="1"/>
  <c r="D113" i="1"/>
  <c r="F33" i="1"/>
  <c r="L9" i="59" s="1"/>
  <c r="F28" i="1"/>
  <c r="F26" i="1"/>
  <c r="F50" i="1"/>
  <c r="F51" i="1"/>
  <c r="F46" i="1"/>
  <c r="F47" i="1"/>
  <c r="J19" i="2"/>
  <c r="J20" i="2"/>
  <c r="F24" i="1"/>
  <c r="F25" i="1"/>
  <c r="F27" i="1"/>
  <c r="F29" i="1"/>
  <c r="F34" i="1"/>
  <c r="N9" i="59" s="1"/>
  <c r="J22" i="2"/>
  <c r="J23" i="2"/>
  <c r="J52" i="1"/>
  <c r="L177" i="1" s="1"/>
  <c r="J114" i="1"/>
  <c r="C4" i="1"/>
  <c r="A156" i="1" s="1"/>
  <c r="H16" i="1"/>
  <c r="A158" i="1" s="1"/>
  <c r="C3" i="1"/>
  <c r="A96" i="1" s="1"/>
  <c r="C74" i="1"/>
  <c r="A4" i="1"/>
  <c r="A3" i="1"/>
  <c r="A74" i="1" s="1"/>
  <c r="F53" i="1"/>
  <c r="F49" i="1"/>
  <c r="F45" i="1"/>
  <c r="F42" i="1"/>
  <c r="F40" i="1"/>
  <c r="F38" i="1"/>
  <c r="F80" i="1"/>
  <c r="F141" i="1" s="1"/>
  <c r="A80" i="1"/>
  <c r="A141" i="1" s="1"/>
  <c r="M197" i="1"/>
  <c r="I197" i="1"/>
  <c r="E197" i="1"/>
  <c r="C177" i="1"/>
  <c r="C176" i="1"/>
  <c r="C175" i="1"/>
  <c r="C170" i="1"/>
  <c r="C171" i="1"/>
  <c r="C169" i="1"/>
  <c r="C149" i="1"/>
  <c r="C148" i="1"/>
  <c r="A149" i="1"/>
  <c r="A136" i="1"/>
  <c r="A148" i="1"/>
  <c r="D114" i="1"/>
  <c r="D109" i="1"/>
  <c r="D110" i="1"/>
  <c r="D108" i="1"/>
  <c r="A88" i="1"/>
  <c r="A87" i="1"/>
  <c r="A81" i="1"/>
  <c r="A73" i="1"/>
  <c r="Q68" i="1"/>
  <c r="J27" i="2"/>
  <c r="J26" i="2"/>
  <c r="J25" i="2"/>
  <c r="J24" i="2"/>
  <c r="J21" i="2"/>
  <c r="J18" i="2"/>
  <c r="A2" i="2"/>
  <c r="G38" i="22" l="1"/>
  <c r="G38" i="11"/>
  <c r="G38" i="25"/>
  <c r="G38" i="41"/>
  <c r="G38" i="43"/>
  <c r="G38" i="44"/>
  <c r="G38" i="15"/>
  <c r="G38" i="27"/>
  <c r="G38" i="35"/>
  <c r="G38" i="39"/>
  <c r="G38" i="47"/>
  <c r="G38" i="51"/>
  <c r="G38" i="9"/>
  <c r="G38" i="12"/>
  <c r="G38" i="17"/>
  <c r="G38" i="20"/>
  <c r="G38" i="28"/>
  <c r="G38" i="42"/>
  <c r="G38" i="45"/>
  <c r="G38" i="54"/>
  <c r="G38" i="30"/>
  <c r="G38" i="32"/>
  <c r="G38" i="34"/>
  <c r="G38" i="36"/>
  <c r="G38" i="48"/>
  <c r="G38" i="10"/>
  <c r="G38" i="13"/>
  <c r="G38" i="6"/>
  <c r="G38" i="40"/>
  <c r="G38" i="52"/>
  <c r="G38" i="18"/>
  <c r="G38" i="14"/>
  <c r="G38" i="19"/>
  <c r="G38" i="37"/>
  <c r="G38" i="50"/>
  <c r="G38" i="55"/>
  <c r="G38" i="23"/>
  <c r="G38" i="26"/>
  <c r="G38" i="29"/>
  <c r="G38" i="31"/>
  <c r="G38" i="33"/>
  <c r="G38" i="38"/>
  <c r="G38" i="46"/>
  <c r="G38" i="49"/>
  <c r="G38" i="21"/>
  <c r="G38" i="8"/>
  <c r="G38" i="16"/>
  <c r="G38" i="53"/>
  <c r="G38" i="7"/>
  <c r="R13" i="59"/>
  <c r="T17" i="59"/>
  <c r="R29" i="59"/>
  <c r="V44" i="59"/>
  <c r="X52" i="59"/>
  <c r="X56" i="59"/>
  <c r="V37" i="59"/>
  <c r="X49" i="59"/>
  <c r="X51" i="59"/>
  <c r="X53" i="59"/>
  <c r="X57" i="59"/>
  <c r="E12" i="59"/>
  <c r="X55" i="59"/>
  <c r="R28" i="59"/>
  <c r="Q52" i="1"/>
  <c r="AD9" i="59"/>
  <c r="M33" i="1"/>
  <c r="M112" i="1" s="1"/>
  <c r="AF58" i="59"/>
  <c r="G25" i="1"/>
  <c r="G29" i="1" s="1"/>
  <c r="K114" i="1"/>
  <c r="K113" i="1"/>
  <c r="F52" i="1"/>
  <c r="G38" i="1"/>
  <c r="G40" i="1" s="1"/>
  <c r="X37" i="59"/>
  <c r="G37" i="1"/>
  <c r="G39" i="1" s="1"/>
  <c r="X13" i="59"/>
  <c r="X45" i="59"/>
  <c r="O54" i="59"/>
  <c r="AF57" i="59"/>
  <c r="Q49" i="59"/>
  <c r="X46" i="59"/>
  <c r="X41" i="59"/>
  <c r="X35" i="59"/>
  <c r="X33" i="59"/>
  <c r="X30" i="59"/>
  <c r="X14" i="59"/>
  <c r="X12" i="59"/>
  <c r="E68" i="1"/>
  <c r="I68" i="1"/>
  <c r="Q66" i="1"/>
  <c r="J44" i="1" s="1"/>
  <c r="Q67" i="1"/>
  <c r="J48" i="1" s="1"/>
  <c r="L176" i="1" s="1"/>
  <c r="K52" i="1"/>
  <c r="L112" i="1"/>
  <c r="F82" i="1"/>
  <c r="C87" i="1"/>
  <c r="C88" i="1"/>
  <c r="A137" i="1"/>
  <c r="A143" i="1"/>
  <c r="G24" i="1"/>
  <c r="A142" i="1"/>
  <c r="G41" i="1"/>
  <c r="AE9" i="59" l="1"/>
  <c r="M177" i="1"/>
  <c r="Z9" i="59"/>
  <c r="L175" i="1"/>
  <c r="G42" i="1"/>
  <c r="G42" i="46"/>
  <c r="L68" i="46" s="1"/>
  <c r="G40" i="46"/>
  <c r="L67" i="46" s="1"/>
  <c r="L66" i="46"/>
  <c r="G42" i="37"/>
  <c r="L68" i="37" s="1"/>
  <c r="G40" i="37"/>
  <c r="L67" i="37" s="1"/>
  <c r="L66" i="37"/>
  <c r="G42" i="10"/>
  <c r="L68" i="10" s="1"/>
  <c r="G40" i="10"/>
  <c r="L67" i="10" s="1"/>
  <c r="L66" i="10"/>
  <c r="G42" i="39"/>
  <c r="L68" i="39" s="1"/>
  <c r="G40" i="39"/>
  <c r="L67" i="39" s="1"/>
  <c r="L66" i="39"/>
  <c r="G40" i="7"/>
  <c r="L67" i="7" s="1"/>
  <c r="L66" i="7"/>
  <c r="G42" i="7"/>
  <c r="L68" i="7" s="1"/>
  <c r="G42" i="33"/>
  <c r="L68" i="33" s="1"/>
  <c r="G40" i="33"/>
  <c r="L67" i="33" s="1"/>
  <c r="L66" i="33"/>
  <c r="G40" i="19"/>
  <c r="L67" i="19" s="1"/>
  <c r="G42" i="19"/>
  <c r="L68" i="19" s="1"/>
  <c r="L66" i="19"/>
  <c r="G42" i="48"/>
  <c r="L68" i="48" s="1"/>
  <c r="G40" i="48"/>
  <c r="L67" i="48" s="1"/>
  <c r="L66" i="48"/>
  <c r="G42" i="28"/>
  <c r="L68" i="28" s="1"/>
  <c r="G40" i="28"/>
  <c r="L67" i="28" s="1"/>
  <c r="L66" i="28"/>
  <c r="G42" i="22"/>
  <c r="L68" i="22" s="1"/>
  <c r="G40" i="22"/>
  <c r="L67" i="22" s="1"/>
  <c r="L66" i="22"/>
  <c r="G42" i="53"/>
  <c r="L68" i="53" s="1"/>
  <c r="G40" i="53"/>
  <c r="L67" i="53" s="1"/>
  <c r="L66" i="53"/>
  <c r="G42" i="31"/>
  <c r="L68" i="31" s="1"/>
  <c r="G40" i="31"/>
  <c r="L67" i="31" s="1"/>
  <c r="L66" i="31"/>
  <c r="G42" i="14"/>
  <c r="L68" i="14" s="1"/>
  <c r="G40" i="14"/>
  <c r="L67" i="14" s="1"/>
  <c r="L66" i="14"/>
  <c r="G42" i="36"/>
  <c r="L68" i="36" s="1"/>
  <c r="G40" i="36"/>
  <c r="L67" i="36" s="1"/>
  <c r="L66" i="36"/>
  <c r="G40" i="20"/>
  <c r="L67" i="20" s="1"/>
  <c r="G42" i="20"/>
  <c r="L68" i="20" s="1"/>
  <c r="L66" i="20"/>
  <c r="G42" i="27"/>
  <c r="L68" i="27" s="1"/>
  <c r="G40" i="27"/>
  <c r="L67" i="27" s="1"/>
  <c r="L66" i="27"/>
  <c r="G42" i="18"/>
  <c r="L68" i="18" s="1"/>
  <c r="G40" i="18"/>
  <c r="L67" i="18" s="1"/>
  <c r="L66" i="18"/>
  <c r="G42" i="34"/>
  <c r="L68" i="34" s="1"/>
  <c r="G40" i="34"/>
  <c r="L67" i="34" s="1"/>
  <c r="L66" i="34"/>
  <c r="G40" i="17"/>
  <c r="L67" i="17" s="1"/>
  <c r="G42" i="17"/>
  <c r="L68" i="17" s="1"/>
  <c r="L66" i="17"/>
  <c r="G42" i="15"/>
  <c r="L68" i="15" s="1"/>
  <c r="G40" i="15"/>
  <c r="L67" i="15" s="1"/>
  <c r="L66" i="15"/>
  <c r="G42" i="26"/>
  <c r="L68" i="26" s="1"/>
  <c r="G40" i="26"/>
  <c r="L67" i="26" s="1"/>
  <c r="L66" i="26"/>
  <c r="G42" i="44"/>
  <c r="L68" i="44" s="1"/>
  <c r="G40" i="44"/>
  <c r="L67" i="44" s="1"/>
  <c r="L66" i="44"/>
  <c r="G42" i="29"/>
  <c r="L68" i="29" s="1"/>
  <c r="G40" i="29"/>
  <c r="L67" i="29" s="1"/>
  <c r="L66" i="29"/>
  <c r="G42" i="9"/>
  <c r="L68" i="9" s="1"/>
  <c r="G40" i="9"/>
  <c r="L67" i="9" s="1"/>
  <c r="L66" i="9"/>
  <c r="G42" i="16"/>
  <c r="L68" i="16" s="1"/>
  <c r="G40" i="16"/>
  <c r="L67" i="16" s="1"/>
  <c r="L66" i="16"/>
  <c r="G42" i="8"/>
  <c r="L68" i="8" s="1"/>
  <c r="G40" i="8"/>
  <c r="L67" i="8" s="1"/>
  <c r="L66" i="8"/>
  <c r="G42" i="52"/>
  <c r="L68" i="52" s="1"/>
  <c r="G40" i="52"/>
  <c r="L67" i="52" s="1"/>
  <c r="L66" i="52"/>
  <c r="G42" i="32"/>
  <c r="L68" i="32" s="1"/>
  <c r="G40" i="32"/>
  <c r="L67" i="32" s="1"/>
  <c r="L66" i="32"/>
  <c r="G42" i="12"/>
  <c r="L68" i="12" s="1"/>
  <c r="G40" i="12"/>
  <c r="L67" i="12" s="1"/>
  <c r="L66" i="12"/>
  <c r="G42" i="21"/>
  <c r="L68" i="21" s="1"/>
  <c r="G40" i="21"/>
  <c r="L67" i="21" s="1"/>
  <c r="L66" i="21"/>
  <c r="G42" i="23"/>
  <c r="L68" i="23" s="1"/>
  <c r="G40" i="23"/>
  <c r="L67" i="23" s="1"/>
  <c r="L66" i="23"/>
  <c r="G42" i="40"/>
  <c r="L68" i="40" s="1"/>
  <c r="G40" i="40"/>
  <c r="L67" i="40" s="1"/>
  <c r="L66" i="40"/>
  <c r="G42" i="30"/>
  <c r="L68" i="30" s="1"/>
  <c r="G40" i="30"/>
  <c r="L67" i="30" s="1"/>
  <c r="L66" i="30"/>
  <c r="G42" i="43"/>
  <c r="L68" i="43" s="1"/>
  <c r="G40" i="43"/>
  <c r="L67" i="43" s="1"/>
  <c r="L66" i="43"/>
  <c r="G42" i="49"/>
  <c r="L68" i="49" s="1"/>
  <c r="G40" i="49"/>
  <c r="L67" i="49" s="1"/>
  <c r="L66" i="49"/>
  <c r="G42" i="55"/>
  <c r="L68" i="55" s="1"/>
  <c r="G40" i="55"/>
  <c r="L67" i="55" s="1"/>
  <c r="L66" i="55"/>
  <c r="G42" i="6"/>
  <c r="L68" i="6" s="1"/>
  <c r="G40" i="6"/>
  <c r="L67" i="6" s="1"/>
  <c r="L66" i="6"/>
  <c r="G42" i="54"/>
  <c r="L68" i="54" s="1"/>
  <c r="G40" i="54"/>
  <c r="L67" i="54" s="1"/>
  <c r="L66" i="54"/>
  <c r="G42" i="51"/>
  <c r="L68" i="51" s="1"/>
  <c r="G40" i="51"/>
  <c r="L67" i="51" s="1"/>
  <c r="L66" i="51"/>
  <c r="G42" i="41"/>
  <c r="L68" i="41" s="1"/>
  <c r="G40" i="41"/>
  <c r="L67" i="41" s="1"/>
  <c r="L66" i="41"/>
  <c r="G42" i="50"/>
  <c r="L68" i="50" s="1"/>
  <c r="G40" i="50"/>
  <c r="L67" i="50" s="1"/>
  <c r="L66" i="50"/>
  <c r="G42" i="13"/>
  <c r="L68" i="13" s="1"/>
  <c r="G40" i="13"/>
  <c r="L67" i="13" s="1"/>
  <c r="L66" i="13"/>
  <c r="G42" i="45"/>
  <c r="L68" i="45" s="1"/>
  <c r="G40" i="45"/>
  <c r="L67" i="45" s="1"/>
  <c r="L66" i="45"/>
  <c r="G42" i="47"/>
  <c r="L68" i="47" s="1"/>
  <c r="G40" i="47"/>
  <c r="L67" i="47" s="1"/>
  <c r="L66" i="47"/>
  <c r="G42" i="25"/>
  <c r="L68" i="25" s="1"/>
  <c r="G40" i="25"/>
  <c r="L67" i="25" s="1"/>
  <c r="L66" i="25"/>
  <c r="G42" i="38"/>
  <c r="L68" i="38" s="1"/>
  <c r="G40" i="38"/>
  <c r="L67" i="38" s="1"/>
  <c r="L66" i="38"/>
  <c r="G42" i="42"/>
  <c r="L68" i="42" s="1"/>
  <c r="G40" i="42"/>
  <c r="L67" i="42" s="1"/>
  <c r="L66" i="42"/>
  <c r="G42" i="11"/>
  <c r="L68" i="11" s="1"/>
  <c r="G40" i="11"/>
  <c r="L67" i="11" s="1"/>
  <c r="L66" i="11"/>
  <c r="G42" i="35"/>
  <c r="L68" i="35" s="1"/>
  <c r="G40" i="35"/>
  <c r="L67" i="35" s="1"/>
  <c r="L66" i="35"/>
  <c r="O51" i="59"/>
  <c r="O58" i="59"/>
  <c r="X15" i="59"/>
  <c r="X17" i="59"/>
  <c r="X31" i="59"/>
  <c r="X40" i="59"/>
  <c r="X23" i="59"/>
  <c r="X44" i="59"/>
  <c r="X34" i="59"/>
  <c r="X19" i="59"/>
  <c r="X22" i="59"/>
  <c r="O50" i="59"/>
  <c r="O53" i="59"/>
  <c r="X29" i="59"/>
  <c r="X39" i="59"/>
  <c r="X43" i="59"/>
  <c r="X18" i="59"/>
  <c r="X32" i="59"/>
  <c r="X28" i="59"/>
  <c r="X38" i="59"/>
  <c r="O57" i="59"/>
  <c r="X25" i="59"/>
  <c r="X27" i="59"/>
  <c r="X48" i="59"/>
  <c r="X20" i="59"/>
  <c r="X47" i="59"/>
  <c r="O52" i="59"/>
  <c r="O55" i="59"/>
  <c r="O56" i="59"/>
  <c r="X21" i="59"/>
  <c r="X24" i="59"/>
  <c r="X26" i="59"/>
  <c r="X36" i="59"/>
  <c r="X16" i="59"/>
  <c r="L67" i="1"/>
  <c r="J39" i="1" s="1"/>
  <c r="T9" i="59" s="1"/>
  <c r="X42" i="59"/>
  <c r="Q48" i="1"/>
  <c r="AB9" i="59"/>
  <c r="Q44" i="1"/>
  <c r="G26" i="1"/>
  <c r="G27" i="1"/>
  <c r="N69" i="1" s="1"/>
  <c r="N66" i="1"/>
  <c r="J24" i="1" s="1"/>
  <c r="AF15" i="59"/>
  <c r="AF34" i="59"/>
  <c r="AF42" i="59"/>
  <c r="L66" i="1"/>
  <c r="AF33" i="59"/>
  <c r="AF17" i="59"/>
  <c r="AF16" i="59"/>
  <c r="Q54" i="59"/>
  <c r="AF52" i="59"/>
  <c r="K44" i="1"/>
  <c r="E66" i="1"/>
  <c r="I66" i="1"/>
  <c r="F44" i="1"/>
  <c r="I67" i="1"/>
  <c r="F48" i="1"/>
  <c r="E67" i="1"/>
  <c r="K48" i="1"/>
  <c r="L68" i="1"/>
  <c r="J41" i="1" s="1"/>
  <c r="V9" i="59" s="1"/>
  <c r="G28" i="1"/>
  <c r="N68" i="1" s="1"/>
  <c r="J28" i="1" s="1"/>
  <c r="G9" i="59" s="1"/>
  <c r="AC9" i="59" l="1"/>
  <c r="M176" i="1"/>
  <c r="AA9" i="59"/>
  <c r="M175" i="1"/>
  <c r="F39" i="1"/>
  <c r="J170" i="1"/>
  <c r="K39" i="1"/>
  <c r="U9" i="59" s="1"/>
  <c r="O14" i="59"/>
  <c r="O16" i="59"/>
  <c r="O23" i="59"/>
  <c r="O15" i="59"/>
  <c r="O17" i="59"/>
  <c r="O19" i="59"/>
  <c r="O20" i="59"/>
  <c r="O25" i="59"/>
  <c r="O27" i="59"/>
  <c r="O28" i="59"/>
  <c r="O29" i="59"/>
  <c r="O31" i="59"/>
  <c r="O33" i="59"/>
  <c r="O39" i="59"/>
  <c r="O43" i="59"/>
  <c r="O46" i="59"/>
  <c r="AF30" i="59"/>
  <c r="AF54" i="59"/>
  <c r="AF51" i="59"/>
  <c r="AF53" i="59"/>
  <c r="V11" i="59"/>
  <c r="G11" i="59"/>
  <c r="R10" i="59"/>
  <c r="O18" i="59"/>
  <c r="O21" i="59"/>
  <c r="O24" i="59"/>
  <c r="O26" i="59"/>
  <c r="O34" i="59"/>
  <c r="O38" i="59"/>
  <c r="O41" i="59"/>
  <c r="O42" i="59"/>
  <c r="O45" i="59"/>
  <c r="O47" i="59"/>
  <c r="Q51" i="59"/>
  <c r="Q52" i="59"/>
  <c r="Q53" i="59"/>
  <c r="AF24" i="59"/>
  <c r="Q12" i="59"/>
  <c r="O30" i="59"/>
  <c r="O36" i="59"/>
  <c r="O37" i="59"/>
  <c r="O48" i="59"/>
  <c r="Q55" i="59"/>
  <c r="O12" i="59"/>
  <c r="AF55" i="59"/>
  <c r="E10" i="59"/>
  <c r="T10" i="59"/>
  <c r="O13" i="59"/>
  <c r="O22" i="59"/>
  <c r="O32" i="59"/>
  <c r="O35" i="59"/>
  <c r="O40" i="59"/>
  <c r="O44" i="59"/>
  <c r="Q50" i="59"/>
  <c r="Q56" i="59"/>
  <c r="Q57" i="59"/>
  <c r="Q58" i="59"/>
  <c r="AF50" i="59"/>
  <c r="AF49" i="59"/>
  <c r="AF56" i="59"/>
  <c r="R11" i="59"/>
  <c r="C11" i="59"/>
  <c r="C10" i="59"/>
  <c r="M59" i="1"/>
  <c r="C9" i="59"/>
  <c r="J108" i="1"/>
  <c r="J37" i="1"/>
  <c r="R9" i="59" s="1"/>
  <c r="F41" i="1"/>
  <c r="J171" i="1"/>
  <c r="K41" i="1"/>
  <c r="W9" i="59" s="1"/>
  <c r="N67" i="1"/>
  <c r="J26" i="1" s="1"/>
  <c r="E9" i="59" s="1"/>
  <c r="K28" i="1"/>
  <c r="H9" i="59" s="1"/>
  <c r="J110" i="1"/>
  <c r="K24" i="1"/>
  <c r="D9" i="59" s="1"/>
  <c r="L24" i="1" l="1"/>
  <c r="K170" i="1"/>
  <c r="Q22" i="59"/>
  <c r="Q14" i="59"/>
  <c r="Q23" i="59"/>
  <c r="Q30" i="59"/>
  <c r="Q31" i="59"/>
  <c r="Q36" i="59"/>
  <c r="Q45" i="59"/>
  <c r="AF12" i="59"/>
  <c r="AF35" i="59"/>
  <c r="AF37" i="59"/>
  <c r="AF46" i="59"/>
  <c r="E11" i="59"/>
  <c r="X10" i="59"/>
  <c r="Q13" i="59"/>
  <c r="Q15" i="59"/>
  <c r="Q26" i="59"/>
  <c r="Q28" i="59"/>
  <c r="Q32" i="59"/>
  <c r="Q34" i="59"/>
  <c r="Q39" i="59"/>
  <c r="Q40" i="59"/>
  <c r="Q42" i="59"/>
  <c r="Q43" i="59"/>
  <c r="Q44" i="59"/>
  <c r="Q46" i="59"/>
  <c r="Q48" i="59"/>
  <c r="AH56" i="59"/>
  <c r="AF14" i="59"/>
  <c r="AF23" i="59"/>
  <c r="AF26" i="59"/>
  <c r="AF28" i="59"/>
  <c r="AF19" i="59"/>
  <c r="AF13" i="59"/>
  <c r="AF43" i="59"/>
  <c r="AF21" i="59"/>
  <c r="X11" i="59"/>
  <c r="T11" i="59"/>
  <c r="Q21" i="59"/>
  <c r="Q47" i="59"/>
  <c r="AF39" i="59"/>
  <c r="AF40" i="59"/>
  <c r="AF48" i="59"/>
  <c r="AF31" i="59"/>
  <c r="AF20" i="59"/>
  <c r="AF27" i="59"/>
  <c r="G10" i="59"/>
  <c r="Q16" i="59"/>
  <c r="Q18" i="59"/>
  <c r="Q20" i="59"/>
  <c r="Q24" i="59"/>
  <c r="Q41" i="59"/>
  <c r="AF29" i="59"/>
  <c r="AF45" i="59"/>
  <c r="AF18" i="59"/>
  <c r="AF32" i="59"/>
  <c r="Q17" i="59"/>
  <c r="Q19" i="59"/>
  <c r="Q25" i="59"/>
  <c r="Q27" i="59"/>
  <c r="Q29" i="59"/>
  <c r="Q33" i="59"/>
  <c r="Q35" i="59"/>
  <c r="Q37" i="59"/>
  <c r="Q38" i="59"/>
  <c r="AH57" i="59"/>
  <c r="AH58" i="59"/>
  <c r="AF36" i="59"/>
  <c r="AF41" i="59"/>
  <c r="AF22" i="59"/>
  <c r="AF47" i="59"/>
  <c r="AF44" i="59"/>
  <c r="AF38" i="59"/>
  <c r="AF25" i="59"/>
  <c r="V10" i="59"/>
  <c r="K37" i="1"/>
  <c r="S9" i="59" s="1"/>
  <c r="F37" i="1"/>
  <c r="L37" i="1"/>
  <c r="J169" i="1"/>
  <c r="K108" i="1"/>
  <c r="K171" i="1"/>
  <c r="K110" i="1"/>
  <c r="K26" i="1"/>
  <c r="F9" i="59" s="1"/>
  <c r="AH50" i="59"/>
  <c r="J109" i="1"/>
  <c r="AH34" i="59" l="1"/>
  <c r="AH15" i="59"/>
  <c r="AH33" i="59"/>
  <c r="AH16" i="59"/>
  <c r="AH22" i="59"/>
  <c r="AH42" i="59"/>
  <c r="AH31" i="59"/>
  <c r="AH55" i="59"/>
  <c r="AH53" i="59"/>
  <c r="AH27" i="59"/>
  <c r="AH30" i="59"/>
  <c r="AH32" i="59"/>
  <c r="AH54" i="59"/>
  <c r="AF11" i="59"/>
  <c r="AH17" i="59"/>
  <c r="AH24" i="59"/>
  <c r="AH38" i="59"/>
  <c r="AH43" i="59"/>
  <c r="AH51" i="59"/>
  <c r="AH52" i="59"/>
  <c r="AH49" i="59"/>
  <c r="X9" i="59"/>
  <c r="L167" i="1"/>
  <c r="AF10" i="59"/>
  <c r="E69" i="1"/>
  <c r="I69" i="1"/>
  <c r="M37" i="1"/>
  <c r="Y9" i="59" s="1"/>
  <c r="K169" i="1"/>
  <c r="M24" i="1"/>
  <c r="M107" i="1" s="1"/>
  <c r="N24" i="1"/>
  <c r="L57" i="1"/>
  <c r="M57" i="1" s="1"/>
  <c r="Q37" i="1"/>
  <c r="P181" i="1" s="1"/>
  <c r="M60" i="1"/>
  <c r="N37" i="1"/>
  <c r="K109" i="1"/>
  <c r="AH39" i="59"/>
  <c r="AH45" i="59"/>
  <c r="AH41" i="59"/>
  <c r="AH40" i="59"/>
  <c r="AH37" i="59"/>
  <c r="AH35" i="59"/>
  <c r="L107" i="1"/>
  <c r="AH47" i="59" l="1"/>
  <c r="AH21" i="59"/>
  <c r="AH26" i="59"/>
  <c r="AH46" i="59"/>
  <c r="AH13" i="59"/>
  <c r="O10" i="59"/>
  <c r="AH12" i="59"/>
  <c r="AH23" i="59"/>
  <c r="AH44" i="59"/>
  <c r="AH20" i="59"/>
  <c r="M167" i="1"/>
  <c r="AH18" i="59"/>
  <c r="AH28" i="59"/>
  <c r="AH36" i="59"/>
  <c r="AH48" i="59"/>
  <c r="AH14" i="59"/>
  <c r="AH29" i="59"/>
  <c r="O11" i="59"/>
  <c r="AH19" i="59"/>
  <c r="AH25" i="59"/>
  <c r="O9" i="59"/>
  <c r="L165" i="1"/>
  <c r="S57" i="1"/>
  <c r="AF9" i="59"/>
  <c r="N179" i="1"/>
  <c r="Q24" i="1"/>
  <c r="L58" i="1"/>
  <c r="M58" i="1" s="1"/>
  <c r="O37" i="1"/>
  <c r="AG9" i="59" s="1"/>
  <c r="N105" i="1"/>
  <c r="O24" i="1"/>
  <c r="P9" i="59" s="1"/>
  <c r="Q11" i="59" l="1"/>
  <c r="Q10" i="59"/>
  <c r="M165" i="1"/>
  <c r="P119" i="1"/>
  <c r="Q9" i="59"/>
  <c r="R24" i="1"/>
  <c r="AH9" i="59" s="1"/>
  <c r="S58" i="1"/>
  <c r="O179" i="1"/>
  <c r="O105" i="1"/>
  <c r="P182" i="1"/>
  <c r="AH10" i="59" l="1"/>
  <c r="AH11" i="59"/>
  <c r="L56" i="1"/>
  <c r="C65" i="1" s="1"/>
  <c r="P184" i="1"/>
  <c r="S24" i="1"/>
  <c r="AI9" i="59" s="1"/>
  <c r="Q184" i="1" l="1"/>
  <c r="M56" i="1"/>
  <c r="C66" i="1"/>
  <c r="D49" i="1" s="1"/>
  <c r="C67" i="1"/>
  <c r="D53" i="1" s="1"/>
  <c r="D45" i="1"/>
  <c r="S56" i="1"/>
  <c r="M61" i="1" l="1"/>
  <c r="A187" i="1" s="1"/>
  <c r="C68" i="1"/>
  <c r="M63" i="1" s="1"/>
</calcChain>
</file>

<file path=xl/comments1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10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11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12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13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14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15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16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17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18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19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2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20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21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22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23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24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25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26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27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28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29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3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30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31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32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33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34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35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36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37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38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39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4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40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41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42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43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44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45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46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47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48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49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5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50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6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7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8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comments9.xml><?xml version="1.0" encoding="utf-8"?>
<comments xmlns="http://schemas.openxmlformats.org/spreadsheetml/2006/main">
  <authors>
    <author>Roland Blind</author>
  </authors>
  <commentList>
    <comment ref="E25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7" authorId="0">
      <text>
        <r>
          <rPr>
            <b/>
            <u/>
            <sz val="8"/>
            <color indexed="81"/>
            <rFont val="Tahoma"/>
            <family val="2"/>
          </rPr>
          <t xml:space="preserve">Hinweis: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Nur bearbeiten wenn mehrere Fachgespräche durchgeführt wurden!</t>
        </r>
        <r>
          <rPr>
            <sz val="8"/>
            <color indexed="81"/>
            <rFont val="Tahoma"/>
            <family val="2"/>
          </rPr>
          <t xml:space="preserve">
Gegebenenfalls sollte dann unter "Einstellungen" die Gewichtung anpasst werden!  
Insgesamt wird eine Gewichtung des Fachgespräches von fünf Prozent beim praktischen Prüfungsteil empfohlen.</t>
        </r>
      </text>
    </comment>
    <comment ref="E29" authorId="0">
      <text>
        <r>
          <rPr>
            <b/>
            <u/>
            <sz val="8"/>
            <color indexed="81"/>
            <rFont val="Tahoma"/>
            <family val="2"/>
          </rPr>
          <t>Hinweis:</t>
        </r>
        <r>
          <rPr>
            <b/>
            <sz val="8"/>
            <color indexed="81"/>
            <rFont val="Tahoma"/>
            <family val="2"/>
          </rPr>
          <t xml:space="preserve">
Nur bearbeiten wenn mehrere Fachgespräche durchgeführt wurden!
</t>
        </r>
        <r>
          <rPr>
            <sz val="8"/>
            <color indexed="81"/>
            <rFont val="Tahoma"/>
            <family val="2"/>
          </rPr>
          <t>Gegebenenfalls sollte dann unter "Einstellungen" die Gewichtung anpasst werden!  
Insgesamt wird eine Gewichtung des Fachgespräches von fünf Prozent beim praktischen Prüfungsteil empfohlen.</t>
        </r>
      </text>
    </comment>
  </commentList>
</comments>
</file>

<file path=xl/sharedStrings.xml><?xml version="1.0" encoding="utf-8"?>
<sst xmlns="http://schemas.openxmlformats.org/spreadsheetml/2006/main" count="7704" uniqueCount="137">
  <si>
    <t>Faktor</t>
  </si>
  <si>
    <t xml:space="preserve"> </t>
  </si>
  <si>
    <t>1. Kraftfahrzeug- und Instandhaltungstechnik</t>
  </si>
  <si>
    <t>2. Diagnosetechnik</t>
  </si>
  <si>
    <t>3. Wirtschafts- und Sozialkunde</t>
  </si>
  <si>
    <t>Ergebnis</t>
  </si>
  <si>
    <t>&gt;=30</t>
  </si>
  <si>
    <t>&gt;= 50</t>
  </si>
  <si>
    <t>schriftlich</t>
  </si>
  <si>
    <t>m=&gt;0</t>
  </si>
  <si>
    <t>Note</t>
  </si>
  <si>
    <t>Punkte</t>
  </si>
  <si>
    <t>Erreichte</t>
  </si>
  <si>
    <t>Teil-</t>
  </si>
  <si>
    <t>Gesamt-</t>
  </si>
  <si>
    <t>Teil 1</t>
  </si>
  <si>
    <t>Teil 2</t>
  </si>
  <si>
    <t>Prüfungsbereich Kundenauftrag</t>
  </si>
  <si>
    <t>Gesellenprüfung Kfz-Mechatroniker/in</t>
  </si>
  <si>
    <t>Personenkraftwagentechnik</t>
  </si>
  <si>
    <t>Die Prüfungsleistungen wurden mit folgenden Faktoren ermittelt:</t>
  </si>
  <si>
    <t>Nr.</t>
  </si>
  <si>
    <t>Gewichtung</t>
  </si>
  <si>
    <t>Prozent</t>
  </si>
  <si>
    <t>Arbeitsaufgaben Gesellenprüfung Teil 1</t>
  </si>
  <si>
    <t>Fachgespräch Gesellenprüfung Teil 1</t>
  </si>
  <si>
    <t>Gesellenprüfung Teil 2</t>
  </si>
  <si>
    <t>Arbeitsaufgaben Gesellenprüfung Teil 2</t>
  </si>
  <si>
    <t>Fachgespräch Gesellenprüfung Teil 2</t>
  </si>
  <si>
    <t>Prüfungsbereich Kraftfahrzeug- und Instandhaltungstechnik</t>
  </si>
  <si>
    <t>Prüfungsbereich Diagnosetechnik</t>
  </si>
  <si>
    <t>Prüfungsbereich Wirtschafts- und Sozialkunde</t>
  </si>
  <si>
    <t xml:space="preserve">Gesellenprüfung Kfz-Mechatroniker/in </t>
  </si>
  <si>
    <t>Anschrift Prüfling</t>
  </si>
  <si>
    <t>Anschrift Ausbildungsbetrieb</t>
  </si>
  <si>
    <t>Prüfling Nummer</t>
  </si>
  <si>
    <t>Die einzelnen Prüfungsleistungen wurden wie folgt bewertet:</t>
  </si>
  <si>
    <t>Herr</t>
  </si>
  <si>
    <t xml:space="preserve">geboren am: </t>
  </si>
  <si>
    <t>Mündliche1</t>
  </si>
  <si>
    <t>Mündliche3</t>
  </si>
  <si>
    <t>Mündliche2</t>
  </si>
  <si>
    <t>Prüfungsbereiche (Gesellenprüfung Teil 2)</t>
  </si>
  <si>
    <t>Gesamtergebnis</t>
  </si>
  <si>
    <t>Bedingung erfüllt ja/nein</t>
  </si>
  <si>
    <t>Eingabeprotokoll</t>
  </si>
  <si>
    <t>Einstellungen</t>
  </si>
  <si>
    <t>Beginn der Ausbildung:</t>
  </si>
  <si>
    <t xml:space="preserve">Praktische Arbeitsaufgaben </t>
  </si>
  <si>
    <t xml:space="preserve">Schriftliche Arbeitsaufgaben </t>
  </si>
  <si>
    <t xml:space="preserve">Das Gesamtergebnis der Gesellenprüfung wird aus 35 % der Prüfungsleistungen Gesellenprüfung Teil 1 und 65 % der Prüfungsleistung der Gesellenprüfung Teil 2 gebildet. </t>
  </si>
  <si>
    <t xml:space="preserve">hat gemäß der Verordnung über die Berufsausbildung zum Kfz-Mechatroniker/ zur Kfz-Mechatronikerin am </t>
  </si>
  <si>
    <t>Datum</t>
  </si>
  <si>
    <t>Ort, Tag der Gesellenprüfung Teil 1</t>
  </si>
  <si>
    <t>Vorsitzende/r</t>
  </si>
  <si>
    <t>Prüfer/in</t>
  </si>
  <si>
    <t>Prüferin</t>
  </si>
  <si>
    <t>im Schwerpunkt</t>
  </si>
  <si>
    <t>Prüfungsbereich Kundenauftrag (praktische Gesellenprüfung Teil 2 gesamt)</t>
  </si>
  <si>
    <t>Gesellenprüfung Teil 2 gesamt</t>
  </si>
  <si>
    <t xml:space="preserve">Protokoll Prüfungsergebnis </t>
  </si>
  <si>
    <t>Ausbildungsbetrieb</t>
  </si>
  <si>
    <t>Auszubildede/r</t>
  </si>
  <si>
    <t>1. Wiederholungsprüfung</t>
  </si>
  <si>
    <t>2. Wiederholungsprüfung</t>
  </si>
  <si>
    <t>vorzeitige Zulassung</t>
  </si>
  <si>
    <t>externe Zulassung</t>
  </si>
  <si>
    <t>außerbetriebliche Zulassung</t>
  </si>
  <si>
    <t>die Gesellenprüfung Teil 1 im Kfz-Techniker-Handwerk abgelegt.</t>
  </si>
  <si>
    <t>Frau</t>
  </si>
  <si>
    <t>praktisch</t>
  </si>
  <si>
    <t>Teil1SF</t>
  </si>
  <si>
    <t>Fachgespräch</t>
  </si>
  <si>
    <t>Teil2SF</t>
  </si>
  <si>
    <t>Gesellenprüfung</t>
  </si>
  <si>
    <t>Arbeitsaufgaben Prüfungsbereich Kundenauftrag incl. situatives Fachgespräch (praktische Prüfung)</t>
  </si>
  <si>
    <t xml:space="preserve">Prüfungsbereiche schriftliche Prüfung </t>
  </si>
  <si>
    <t>Schwerpunkt:</t>
  </si>
  <si>
    <t>Erreichte Punkte und Ergebnis:</t>
  </si>
  <si>
    <t>Angerechnete Punkte auf die Gesellenprüfung (35 % der Gesellenprüfung Teil 1 gesamt)</t>
  </si>
  <si>
    <t>Bescheinigung über das Ergebnis der</t>
  </si>
  <si>
    <t xml:space="preserve">Angerechnete Punkte auf die Gesellenprüfung ( 65 % der Gesellenprüfung Teil 2 gesamt) </t>
  </si>
  <si>
    <t xml:space="preserve">Tag der Feststellung des Gesamtergebnisses </t>
  </si>
  <si>
    <t xml:space="preserve">Angerechnete Punkte auf die Gesellenprüfung ( 35 % der Gesellenprüfung Teil 1 gesamt) </t>
  </si>
  <si>
    <t>Ergebnis der Gesellenprüfung gesamt</t>
  </si>
  <si>
    <t>Daten Prüflinge</t>
  </si>
  <si>
    <t>am</t>
  </si>
  <si>
    <t>geboren</t>
  </si>
  <si>
    <t>Ausbildungs-beginn</t>
  </si>
  <si>
    <t>Bitte beachten Sie die Vorgaben des zuständigen Landesverbandes !</t>
  </si>
  <si>
    <t>die Gesellenprüfung  im Kfz-Techniker-Handwerk abgelegt.</t>
  </si>
  <si>
    <t>Schriftliche Aufgabenstellungen zu Arbeitsaufgaben</t>
  </si>
  <si>
    <t>Eine Arbeitsaufgabe incl. situatives Fachgespräch</t>
  </si>
  <si>
    <t>1. Teilaufgabe</t>
  </si>
  <si>
    <t>2. Teilaufgabe</t>
  </si>
  <si>
    <t>3. Teilaufgabe</t>
  </si>
  <si>
    <t>1. Überprüfen</t>
  </si>
  <si>
    <t>2. Diagnostizieren</t>
  </si>
  <si>
    <t>3. Instandsetzen</t>
  </si>
  <si>
    <t>Prüfungssystem 1.1</t>
  </si>
  <si>
    <t>Prüfungssystem 1.2</t>
  </si>
  <si>
    <t>Prüfungssystem 1</t>
  </si>
  <si>
    <t>Prüfungssystem 2</t>
  </si>
  <si>
    <t>Prüfungssystem 2.1</t>
  </si>
  <si>
    <t>Prüfungssystem 2.2</t>
  </si>
  <si>
    <t>Die Gesellenprüfung ist bestanden, wenn die Leistungen wie folgt bewertet worden sind:</t>
  </si>
  <si>
    <t>1. im Gesamtergebnis von Teil 1 und Teil 2 mit mindestens "ausreichend"</t>
  </si>
  <si>
    <t>2. im Prüfungsbereich Kundenauftrag mit mindestens "ausreichend"</t>
  </si>
  <si>
    <t>3. im Ergebnis von Teil 2 mit mindestens "ausreichend"</t>
  </si>
  <si>
    <t>4. in mindestens zwei der übrigen Prüfungsbereiche von Teil 2 mit mindestens "ausreichend"</t>
  </si>
  <si>
    <t>5. in keinem Prüfungsbereich von Teil 2 mit "ungenügend"</t>
  </si>
  <si>
    <t xml:space="preserve">Eine mündliche Ergänzungsprüfung ist auf Antrag des Prüflings möglich </t>
  </si>
  <si>
    <t>Serviceauftrag Gesellenprüfung Teil 1</t>
  </si>
  <si>
    <t>vorgegeben laut Verordnung § 9 Abs. (1)</t>
  </si>
  <si>
    <t>Prüfungsbereich Serviceauftrag (Gesellenprüfung Teil 1 gesamt</t>
  </si>
  <si>
    <t>Prüfungsbereich Serviceauftrag (Gesellenprüfung Teil 1 gesamt)</t>
  </si>
  <si>
    <t>Prüfungsbereich Serviceauftrag (Gesellenprüfung Teil 1)</t>
  </si>
  <si>
    <t>Ort</t>
  </si>
  <si>
    <t>PLZ</t>
  </si>
  <si>
    <t>Strasse</t>
  </si>
  <si>
    <t>in</t>
  </si>
  <si>
    <t>Vorname</t>
  </si>
  <si>
    <t>Name</t>
  </si>
  <si>
    <t>Ausbildungs-nachweis geführt</t>
  </si>
  <si>
    <t>Kontrolle Ausbildungs-nachweis</t>
  </si>
  <si>
    <t>bitte ankreutzen "x"</t>
  </si>
  <si>
    <t>Gesamt</t>
  </si>
  <si>
    <t>Gesellen-prüfung gesamt</t>
  </si>
  <si>
    <t>Teil 2 Gesamt</t>
  </si>
  <si>
    <t>Teil 1 Gesamt</t>
  </si>
  <si>
    <t>Übersicht Gesellenprüfung</t>
  </si>
  <si>
    <t>Zwischenergebnisse</t>
  </si>
  <si>
    <t>Arbeitsaufgabe incl. situatives Fachgespräch</t>
  </si>
  <si>
    <t>In die blauen Felder bitte Daten eintragen!</t>
  </si>
  <si>
    <t>Prüfungsbereich schriftlich Teil 2</t>
  </si>
  <si>
    <t>Die Bestehensregelung ist im § 9 der Ausbildungsverordnung zum/zur Kfz-Mechatroniker/in festgelegt.</t>
  </si>
  <si>
    <t>Empfehlung ZDK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</si>
</sst>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0" x14ac:knownFonts="1">
    <font>
      <sz val="10"/>
      <name val="Arial"/>
    </font>
    <font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7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color indexed="12"/>
      <name val="Arial"/>
      <family val="2"/>
    </font>
    <font>
      <sz val="9"/>
      <name val="Arial"/>
      <family val="2"/>
    </font>
    <font>
      <sz val="14"/>
      <name val="Arial"/>
      <family val="2"/>
    </font>
    <font>
      <b/>
      <sz val="8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name val="Arial"/>
      <family val="2"/>
    </font>
    <font>
      <b/>
      <sz val="10"/>
      <color indexed="10"/>
      <name val="Arial"/>
      <family val="2"/>
    </font>
    <font>
      <b/>
      <sz val="8"/>
      <color indexed="10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8"/>
      <name val="Arial"/>
      <family val="2"/>
    </font>
    <font>
      <sz val="18"/>
      <name val="Arial"/>
      <family val="2"/>
    </font>
    <font>
      <sz val="9"/>
      <color indexed="12"/>
      <name val="Arial"/>
      <family val="2"/>
    </font>
    <font>
      <sz val="6"/>
      <name val="Arial"/>
      <family val="2"/>
    </font>
    <font>
      <sz val="6"/>
      <color indexed="12"/>
      <name val="Arial"/>
      <family val="2"/>
    </font>
    <font>
      <b/>
      <sz val="6"/>
      <name val="Arial"/>
      <family val="2"/>
    </font>
    <font>
      <b/>
      <sz val="12"/>
      <color indexed="12"/>
      <name val="Arial"/>
      <family val="2"/>
    </font>
    <font>
      <sz val="7"/>
      <name val="Arial"/>
      <family val="2"/>
    </font>
    <font>
      <sz val="14"/>
      <name val="Arial"/>
      <family val="2"/>
    </font>
    <font>
      <b/>
      <sz val="7"/>
      <color indexed="12"/>
      <name val="Arial"/>
      <family val="2"/>
    </font>
    <font>
      <b/>
      <sz val="10"/>
      <color indexed="9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u/>
      <sz val="8"/>
      <color indexed="81"/>
      <name val="Tahoma"/>
      <family val="2"/>
    </font>
    <font>
      <i/>
      <sz val="10"/>
      <color rgb="FFFF0000"/>
      <name val="Arial"/>
      <family val="2"/>
    </font>
  </fonts>
  <fills count="20">
    <fill>
      <patternFill patternType="none"/>
    </fill>
    <fill>
      <patternFill patternType="gray125"/>
    </fill>
    <fill>
      <patternFill patternType="gray0625">
        <bgColor indexed="4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0"/>
        <bgColor indexed="64"/>
      </patternFill>
    </fill>
    <fill>
      <patternFill patternType="lightTrellis">
        <fgColor theme="1" tint="0.24994659260841701"/>
        <bgColor indexed="4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533">
    <xf numFmtId="0" fontId="0" fillId="0" borderId="0" xfId="0"/>
    <xf numFmtId="0" fontId="0" fillId="0" borderId="0" xfId="0" applyProtection="1"/>
    <xf numFmtId="0" fontId="6" fillId="0" borderId="0" xfId="0" applyFont="1" applyProtection="1"/>
    <xf numFmtId="0" fontId="3" fillId="0" borderId="0" xfId="0" applyFont="1" applyBorder="1" applyAlignment="1" applyProtection="1">
      <alignment horizontal="center" wrapText="1"/>
    </xf>
    <xf numFmtId="0" fontId="7" fillId="0" borderId="0" xfId="0" applyFont="1" applyFill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center" wrapText="1"/>
    </xf>
    <xf numFmtId="2" fontId="0" fillId="0" borderId="0" xfId="0" applyNumberFormat="1" applyProtection="1"/>
    <xf numFmtId="0" fontId="12" fillId="0" borderId="0" xfId="0" applyFont="1" applyAlignment="1" applyProtection="1">
      <alignment vertical="center" wrapText="1"/>
    </xf>
    <xf numFmtId="0" fontId="0" fillId="0" borderId="0" xfId="0" applyAlignment="1" applyProtection="1"/>
    <xf numFmtId="2" fontId="0" fillId="2" borderId="1" xfId="0" applyNumberFormat="1" applyFill="1" applyBorder="1" applyAlignment="1" applyProtection="1">
      <protection locked="0" hidden="1"/>
    </xf>
    <xf numFmtId="0" fontId="3" fillId="0" borderId="0" xfId="0" applyFont="1" applyAlignment="1" applyProtection="1">
      <alignment horizontal="right"/>
    </xf>
    <xf numFmtId="0" fontId="3" fillId="0" borderId="0" xfId="0" applyFont="1" applyBorder="1" applyAlignment="1" applyProtection="1">
      <alignment horizontal="right"/>
    </xf>
    <xf numFmtId="0" fontId="0" fillId="0" borderId="0" xfId="0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 wrapText="1"/>
    </xf>
    <xf numFmtId="0" fontId="0" fillId="0" borderId="0" xfId="0" applyFill="1" applyAlignment="1" applyProtection="1">
      <alignment horizontal="center"/>
    </xf>
    <xf numFmtId="0" fontId="16" fillId="0" borderId="0" xfId="0" applyFont="1" applyAlignment="1" applyProtection="1"/>
    <xf numFmtId="0" fontId="17" fillId="0" borderId="0" xfId="0" applyFont="1" applyProtection="1"/>
    <xf numFmtId="0" fontId="2" fillId="0" borderId="0" xfId="0" applyFont="1" applyFill="1" applyBorder="1" applyAlignment="1" applyProtection="1">
      <alignment horizontal="center"/>
    </xf>
    <xf numFmtId="0" fontId="14" fillId="0" borderId="0" xfId="0" applyFont="1"/>
    <xf numFmtId="0" fontId="0" fillId="0" borderId="0" xfId="0" applyAlignment="1">
      <alignment horizontal="center"/>
    </xf>
    <xf numFmtId="0" fontId="16" fillId="0" borderId="0" xfId="0" applyFont="1"/>
    <xf numFmtId="0" fontId="18" fillId="0" borderId="0" xfId="0" applyFont="1"/>
    <xf numFmtId="14" fontId="0" fillId="0" borderId="0" xfId="0" applyNumberFormat="1"/>
    <xf numFmtId="0" fontId="3" fillId="0" borderId="0" xfId="0" applyFont="1"/>
    <xf numFmtId="0" fontId="3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2" fontId="0" fillId="0" borderId="2" xfId="0" applyNumberFormat="1" applyBorder="1"/>
    <xf numFmtId="0" fontId="0" fillId="3" borderId="3" xfId="0" applyFill="1" applyBorder="1"/>
    <xf numFmtId="0" fontId="0" fillId="3" borderId="4" xfId="0" applyFill="1" applyBorder="1"/>
    <xf numFmtId="0" fontId="1" fillId="4" borderId="2" xfId="0" applyFont="1" applyFill="1" applyBorder="1" applyAlignment="1" applyProtection="1">
      <alignment horizontal="center"/>
      <protection locked="0"/>
    </xf>
    <xf numFmtId="2" fontId="0" fillId="3" borderId="2" xfId="0" applyNumberFormat="1" applyFill="1" applyBorder="1"/>
    <xf numFmtId="0" fontId="0" fillId="3" borderId="5" xfId="0" applyFill="1" applyBorder="1"/>
    <xf numFmtId="0" fontId="0" fillId="3" borderId="6" xfId="0" applyFill="1" applyBorder="1"/>
    <xf numFmtId="0" fontId="0" fillId="4" borderId="7" xfId="0" applyFill="1" applyBorder="1" applyAlignment="1" applyProtection="1">
      <alignment horizontal="center"/>
      <protection locked="0"/>
    </xf>
    <xf numFmtId="2" fontId="0" fillId="3" borderId="7" xfId="0" applyNumberFormat="1" applyFill="1" applyBorder="1"/>
    <xf numFmtId="0" fontId="0" fillId="0" borderId="8" xfId="0" applyBorder="1" applyAlignment="1">
      <alignment horizontal="center"/>
    </xf>
    <xf numFmtId="2" fontId="0" fillId="0" borderId="8" xfId="0" applyNumberFormat="1" applyBorder="1"/>
    <xf numFmtId="0" fontId="0" fillId="4" borderId="2" xfId="0" applyFill="1" applyBorder="1" applyAlignment="1" applyProtection="1">
      <alignment horizontal="center"/>
      <protection locked="0"/>
    </xf>
    <xf numFmtId="0" fontId="0" fillId="0" borderId="0" xfId="0" applyFill="1" applyBorder="1"/>
    <xf numFmtId="0" fontId="0" fillId="0" borderId="7" xfId="0" applyBorder="1" applyAlignment="1">
      <alignment horizontal="center"/>
    </xf>
    <xf numFmtId="2" fontId="0" fillId="0" borderId="7" xfId="0" applyNumberFormat="1" applyBorder="1"/>
    <xf numFmtId="0" fontId="0" fillId="0" borderId="0" xfId="0" applyBorder="1"/>
    <xf numFmtId="0" fontId="0" fillId="0" borderId="4" xfId="0" applyBorder="1" applyAlignment="1">
      <alignment horizontal="center"/>
    </xf>
    <xf numFmtId="0" fontId="19" fillId="0" borderId="0" xfId="0" applyFont="1" applyBorder="1" applyAlignment="1">
      <alignment wrapText="1"/>
    </xf>
    <xf numFmtId="0" fontId="10" fillId="0" borderId="0" xfId="0" applyFont="1" applyProtection="1"/>
    <xf numFmtId="0" fontId="18" fillId="0" borderId="0" xfId="0" applyFont="1" applyAlignment="1" applyProtection="1"/>
    <xf numFmtId="0" fontId="1" fillId="0" borderId="0" xfId="0" applyFont="1" applyFill="1" applyProtection="1"/>
    <xf numFmtId="0" fontId="1" fillId="0" borderId="0" xfId="0" quotePrefix="1" applyFont="1" applyFill="1" applyAlignment="1" applyProtection="1">
      <alignment horizontal="right"/>
    </xf>
    <xf numFmtId="0" fontId="1" fillId="0" borderId="0" xfId="0" applyFont="1" applyFill="1" applyAlignment="1" applyProtection="1">
      <alignment horizontal="right"/>
    </xf>
    <xf numFmtId="0" fontId="1" fillId="0" borderId="0" xfId="0" applyFont="1" applyFill="1" applyBorder="1" applyAlignment="1" applyProtection="1"/>
    <xf numFmtId="0" fontId="1" fillId="0" borderId="0" xfId="0" applyFont="1" applyProtection="1"/>
    <xf numFmtId="2" fontId="1" fillId="0" borderId="0" xfId="0" applyNumberFormat="1" applyFont="1" applyFill="1" applyBorder="1" applyAlignment="1" applyProtection="1"/>
    <xf numFmtId="0" fontId="1" fillId="0" borderId="0" xfId="0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right"/>
    </xf>
    <xf numFmtId="0" fontId="1" fillId="0" borderId="0" xfId="0" applyFont="1" applyFill="1" applyBorder="1" applyProtection="1"/>
    <xf numFmtId="2" fontId="1" fillId="0" borderId="0" xfId="0" applyNumberFormat="1" applyFont="1" applyFill="1" applyBorder="1" applyAlignment="1" applyProtection="1">
      <alignment vertical="center"/>
    </xf>
    <xf numFmtId="2" fontId="1" fillId="0" borderId="0" xfId="0" applyNumberFormat="1" applyFont="1" applyFill="1" applyAlignment="1" applyProtection="1">
      <alignment horizontal="right"/>
    </xf>
    <xf numFmtId="0" fontId="11" fillId="0" borderId="0" xfId="0" applyFont="1" applyFill="1" applyBorder="1" applyAlignment="1" applyProtection="1">
      <alignment horizontal="right"/>
    </xf>
    <xf numFmtId="0" fontId="0" fillId="0" borderId="0" xfId="0" applyFill="1" applyBorder="1" applyAlignment="1" applyProtection="1">
      <alignment horizontal="center"/>
    </xf>
    <xf numFmtId="0" fontId="2" fillId="0" borderId="9" xfId="0" applyFont="1" applyFill="1" applyBorder="1" applyAlignment="1" applyProtection="1">
      <alignment horizontal="left"/>
    </xf>
    <xf numFmtId="0" fontId="2" fillId="0" borderId="10" xfId="0" applyFont="1" applyFill="1" applyBorder="1" applyAlignment="1" applyProtection="1"/>
    <xf numFmtId="0" fontId="8" fillId="0" borderId="0" xfId="0" applyFont="1" applyFill="1" applyBorder="1" applyAlignment="1" applyProtection="1"/>
    <xf numFmtId="0" fontId="8" fillId="0" borderId="0" xfId="0" applyFont="1" applyFill="1" applyBorder="1" applyAlignment="1" applyProtection="1">
      <alignment horizontal="center"/>
    </xf>
    <xf numFmtId="0" fontId="0" fillId="0" borderId="11" xfId="0" applyFill="1" applyBorder="1" applyProtection="1"/>
    <xf numFmtId="0" fontId="0" fillId="0" borderId="12" xfId="0" applyFill="1" applyBorder="1" applyProtection="1"/>
    <xf numFmtId="2" fontId="0" fillId="0" borderId="12" xfId="0" applyNumberFormat="1" applyFill="1" applyBorder="1" applyProtection="1"/>
    <xf numFmtId="0" fontId="0" fillId="0" borderId="13" xfId="0" applyFill="1" applyBorder="1" applyProtection="1"/>
    <xf numFmtId="0" fontId="2" fillId="0" borderId="14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left"/>
    </xf>
    <xf numFmtId="0" fontId="8" fillId="0" borderId="15" xfId="0" applyFont="1" applyFill="1" applyBorder="1" applyAlignment="1" applyProtection="1">
      <alignment horizontal="center"/>
    </xf>
    <xf numFmtId="2" fontId="0" fillId="2" borderId="16" xfId="0" applyNumberFormat="1" applyFill="1" applyBorder="1" applyAlignment="1" applyProtection="1">
      <protection locked="0" hidden="1"/>
    </xf>
    <xf numFmtId="0" fontId="4" fillId="0" borderId="0" xfId="0" applyFont="1" applyBorder="1" applyAlignment="1" applyProtection="1">
      <alignment vertical="center" wrapText="1"/>
    </xf>
    <xf numFmtId="0" fontId="0" fillId="0" borderId="0" xfId="0" applyBorder="1" applyProtection="1"/>
    <xf numFmtId="14" fontId="0" fillId="0" borderId="0" xfId="0" applyNumberFormat="1" applyAlignment="1" applyProtection="1"/>
    <xf numFmtId="1" fontId="1" fillId="0" borderId="0" xfId="0" applyNumberFormat="1" applyFont="1" applyFill="1" applyProtection="1"/>
    <xf numFmtId="0" fontId="18" fillId="0" borderId="0" xfId="0" applyFont="1" applyProtection="1"/>
    <xf numFmtId="0" fontId="18" fillId="0" borderId="0" xfId="0" applyFont="1" applyAlignment="1" applyProtection="1">
      <alignment horizontal="left"/>
    </xf>
    <xf numFmtId="0" fontId="18" fillId="0" borderId="0" xfId="0" applyFont="1" applyBorder="1" applyAlignment="1" applyProtection="1">
      <alignment vertical="center" wrapText="1"/>
    </xf>
    <xf numFmtId="0" fontId="2" fillId="5" borderId="12" xfId="0" applyFont="1" applyFill="1" applyBorder="1" applyAlignment="1" applyProtection="1"/>
    <xf numFmtId="0" fontId="2" fillId="5" borderId="13" xfId="0" applyFont="1" applyFill="1" applyBorder="1" applyAlignment="1" applyProtection="1"/>
    <xf numFmtId="0" fontId="11" fillId="5" borderId="0" xfId="0" applyFont="1" applyFill="1" applyBorder="1" applyAlignment="1" applyProtection="1"/>
    <xf numFmtId="0" fontId="2" fillId="5" borderId="15" xfId="0" applyFont="1" applyFill="1" applyBorder="1" applyAlignment="1" applyProtection="1"/>
    <xf numFmtId="0" fontId="8" fillId="0" borderId="17" xfId="0" applyFont="1" applyFill="1" applyBorder="1" applyAlignment="1" applyProtection="1">
      <alignment horizontal="left"/>
    </xf>
    <xf numFmtId="0" fontId="5" fillId="6" borderId="18" xfId="0" applyFont="1" applyFill="1" applyBorder="1" applyAlignment="1" applyProtection="1">
      <alignment horizontal="center"/>
      <protection hidden="1"/>
    </xf>
    <xf numFmtId="0" fontId="8" fillId="6" borderId="19" xfId="0" applyFont="1" applyFill="1" applyBorder="1" applyAlignment="1" applyProtection="1">
      <alignment horizontal="center"/>
    </xf>
    <xf numFmtId="0" fontId="11" fillId="0" borderId="20" xfId="0" applyFont="1" applyFill="1" applyBorder="1" applyAlignment="1" applyProtection="1">
      <alignment horizontal="right"/>
    </xf>
    <xf numFmtId="2" fontId="8" fillId="7" borderId="21" xfId="0" applyNumberFormat="1" applyFont="1" applyFill="1" applyBorder="1" applyAlignment="1" applyProtection="1"/>
    <xf numFmtId="14" fontId="10" fillId="0" borderId="0" xfId="0" applyNumberFormat="1" applyFont="1" applyAlignment="1" applyProtection="1"/>
    <xf numFmtId="0" fontId="16" fillId="0" borderId="0" xfId="0" applyFont="1" applyProtection="1"/>
    <xf numFmtId="0" fontId="5" fillId="0" borderId="0" xfId="0" applyFont="1" applyProtection="1"/>
    <xf numFmtId="0" fontId="1" fillId="0" borderId="0" xfId="0" applyFont="1" applyAlignment="1" applyProtection="1"/>
    <xf numFmtId="0" fontId="21" fillId="0" borderId="0" xfId="0" applyFont="1" applyAlignment="1" applyProtection="1">
      <alignment vertical="center" wrapText="1"/>
    </xf>
    <xf numFmtId="0" fontId="22" fillId="0" borderId="0" xfId="0" applyFont="1" applyProtection="1"/>
    <xf numFmtId="0" fontId="23" fillId="0" borderId="0" xfId="0" applyFont="1" applyProtection="1"/>
    <xf numFmtId="14" fontId="10" fillId="0" borderId="0" xfId="0" applyNumberFormat="1" applyFont="1" applyProtection="1"/>
    <xf numFmtId="0" fontId="4" fillId="0" borderId="0" xfId="0" applyFont="1" applyProtection="1"/>
    <xf numFmtId="0" fontId="4" fillId="0" borderId="0" xfId="0" applyFont="1" applyAlignment="1" applyProtection="1">
      <alignment horizontal="center"/>
    </xf>
    <xf numFmtId="0" fontId="18" fillId="0" borderId="0" xfId="0" applyFont="1" applyAlignment="1" applyProtection="1">
      <alignment horizontal="center"/>
    </xf>
    <xf numFmtId="2" fontId="18" fillId="0" borderId="0" xfId="0" applyNumberFormat="1" applyFont="1" applyProtection="1"/>
    <xf numFmtId="0" fontId="18" fillId="0" borderId="0" xfId="0" applyFont="1" applyAlignment="1" applyProtection="1">
      <alignment horizontal="right"/>
    </xf>
    <xf numFmtId="2" fontId="18" fillId="0" borderId="0" xfId="0" applyNumberFormat="1" applyFont="1" applyAlignment="1" applyProtection="1">
      <alignment horizontal="right"/>
    </xf>
    <xf numFmtId="2" fontId="24" fillId="0" borderId="0" xfId="0" applyNumberFormat="1" applyFont="1" applyProtection="1"/>
    <xf numFmtId="0" fontId="0" fillId="0" borderId="6" xfId="0" applyBorder="1" applyProtection="1"/>
    <xf numFmtId="0" fontId="25" fillId="0" borderId="0" xfId="0" applyFont="1" applyProtection="1"/>
    <xf numFmtId="0" fontId="26" fillId="0" borderId="0" xfId="0" applyFont="1" applyAlignment="1" applyProtection="1">
      <alignment horizontal="left"/>
    </xf>
    <xf numFmtId="0" fontId="10" fillId="0" borderId="0" xfId="0" applyNumberFormat="1" applyFont="1" applyAlignment="1" applyProtection="1"/>
    <xf numFmtId="0" fontId="0" fillId="0" borderId="0" xfId="0" applyAlignment="1"/>
    <xf numFmtId="0" fontId="13" fillId="0" borderId="0" xfId="0" applyFont="1" applyProtection="1"/>
    <xf numFmtId="0" fontId="10" fillId="0" borderId="0" xfId="0" applyFont="1" applyAlignment="1" applyProtection="1"/>
    <xf numFmtId="0" fontId="27" fillId="0" borderId="0" xfId="0" applyFont="1" applyAlignment="1" applyProtection="1">
      <alignment vertical="center" wrapText="1"/>
    </xf>
    <xf numFmtId="0" fontId="11" fillId="0" borderId="0" xfId="0" applyFont="1" applyProtection="1"/>
    <xf numFmtId="2" fontId="16" fillId="0" borderId="0" xfId="0" applyNumberFormat="1" applyFont="1" applyProtection="1"/>
    <xf numFmtId="0" fontId="28" fillId="0" borderId="0" xfId="0" applyFont="1" applyProtection="1"/>
    <xf numFmtId="0" fontId="28" fillId="0" borderId="0" xfId="0" applyFont="1" applyAlignment="1" applyProtection="1"/>
    <xf numFmtId="0" fontId="28" fillId="0" borderId="0" xfId="0" applyFont="1" applyBorder="1" applyAlignment="1" applyProtection="1">
      <alignment vertical="center" wrapText="1"/>
    </xf>
    <xf numFmtId="0" fontId="29" fillId="0" borderId="0" xfId="0" applyFont="1" applyAlignment="1" applyProtection="1">
      <alignment vertical="center" wrapText="1"/>
    </xf>
    <xf numFmtId="0" fontId="30" fillId="0" borderId="0" xfId="0" applyFont="1" applyProtection="1"/>
    <xf numFmtId="0" fontId="30" fillId="0" borderId="0" xfId="0" applyFont="1" applyAlignment="1" applyProtection="1">
      <alignment horizontal="right"/>
    </xf>
    <xf numFmtId="0" fontId="30" fillId="0" borderId="0" xfId="0" applyFont="1" applyBorder="1" applyAlignment="1" applyProtection="1">
      <alignment horizontal="right"/>
    </xf>
    <xf numFmtId="0" fontId="30" fillId="0" borderId="0" xfId="0" applyFont="1" applyBorder="1" applyAlignment="1" applyProtection="1">
      <alignment horizontal="center" wrapText="1"/>
    </xf>
    <xf numFmtId="0" fontId="18" fillId="0" borderId="0" xfId="0" applyFont="1" applyAlignment="1" applyProtection="1">
      <alignment vertical="center" wrapText="1"/>
    </xf>
    <xf numFmtId="0" fontId="24" fillId="0" borderId="0" xfId="0" applyFont="1" applyAlignment="1" applyProtection="1"/>
    <xf numFmtId="0" fontId="24" fillId="0" borderId="0" xfId="0" applyFont="1" applyBorder="1" applyAlignment="1" applyProtection="1"/>
    <xf numFmtId="0" fontId="24" fillId="0" borderId="0" xfId="0" applyFont="1" applyBorder="1" applyAlignment="1" applyProtection="1">
      <alignment wrapText="1"/>
    </xf>
    <xf numFmtId="0" fontId="6" fillId="0" borderId="0" xfId="0" applyFont="1" applyAlignment="1" applyProtection="1">
      <alignment horizontal="right"/>
    </xf>
    <xf numFmtId="0" fontId="6" fillId="0" borderId="0" xfId="0" applyFont="1" applyBorder="1" applyAlignment="1" applyProtection="1">
      <alignment horizontal="right"/>
    </xf>
    <xf numFmtId="0" fontId="6" fillId="0" borderId="0" xfId="0" applyFont="1" applyBorder="1" applyAlignment="1" applyProtection="1">
      <alignment horizontal="center" wrapText="1"/>
    </xf>
    <xf numFmtId="0" fontId="31" fillId="0" borderId="0" xfId="0" applyFont="1" applyAlignment="1" applyProtection="1">
      <alignment vertical="center" wrapText="1"/>
    </xf>
    <xf numFmtId="0" fontId="9" fillId="0" borderId="22" xfId="0" applyFont="1" applyBorder="1" applyAlignment="1" applyProtection="1">
      <alignment horizontal="center"/>
    </xf>
    <xf numFmtId="0" fontId="22" fillId="0" borderId="22" xfId="0" applyFont="1" applyBorder="1" applyProtection="1"/>
    <xf numFmtId="0" fontId="11" fillId="0" borderId="22" xfId="0" applyFont="1" applyBorder="1" applyProtection="1"/>
    <xf numFmtId="0" fontId="6" fillId="0" borderId="22" xfId="0" applyFont="1" applyBorder="1" applyProtection="1"/>
    <xf numFmtId="2" fontId="5" fillId="8" borderId="23" xfId="0" applyNumberFormat="1" applyFont="1" applyFill="1" applyBorder="1" applyAlignment="1" applyProtection="1">
      <alignment horizontal="center" vertical="center"/>
      <protection hidden="1"/>
    </xf>
    <xf numFmtId="0" fontId="5" fillId="8" borderId="23" xfId="0" applyFont="1" applyFill="1" applyBorder="1" applyAlignment="1" applyProtection="1">
      <alignment horizontal="center"/>
      <protection hidden="1"/>
    </xf>
    <xf numFmtId="0" fontId="5" fillId="8" borderId="24" xfId="0" applyFont="1" applyFill="1" applyBorder="1" applyAlignment="1" applyProtection="1">
      <alignment horizontal="center"/>
      <protection hidden="1"/>
    </xf>
    <xf numFmtId="2" fontId="0" fillId="2" borderId="26" xfId="0" applyNumberFormat="1" applyFill="1" applyBorder="1" applyAlignment="1" applyProtection="1">
      <protection locked="0" hidden="1"/>
    </xf>
    <xf numFmtId="0" fontId="5" fillId="6" borderId="27" xfId="0" applyFont="1" applyFill="1" applyBorder="1" applyAlignment="1" applyProtection="1">
      <alignment horizontal="center"/>
      <protection hidden="1"/>
    </xf>
    <xf numFmtId="2" fontId="5" fillId="8" borderId="28" xfId="0" applyNumberFormat="1" applyFont="1" applyFill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14" fontId="0" fillId="0" borderId="0" xfId="0" applyNumberFormat="1" applyAlignment="1" applyProtection="1">
      <alignment horizontal="left"/>
    </xf>
    <xf numFmtId="0" fontId="0" fillId="0" borderId="0" xfId="0" applyAlignment="1" applyProtection="1">
      <alignment horizontal="left"/>
    </xf>
    <xf numFmtId="0" fontId="2" fillId="0" borderId="0" xfId="0" applyFont="1"/>
    <xf numFmtId="0" fontId="2" fillId="0" borderId="0" xfId="0" applyFont="1" applyAlignment="1">
      <alignment horizontal="center"/>
    </xf>
    <xf numFmtId="0" fontId="10" fillId="0" borderId="0" xfId="0" applyFont="1" applyAlignment="1"/>
    <xf numFmtId="0" fontId="33" fillId="0" borderId="0" xfId="0" applyFont="1" applyProtection="1"/>
    <xf numFmtId="14" fontId="1" fillId="0" borderId="0" xfId="0" applyNumberFormat="1" applyFont="1" applyAlignment="1" applyProtection="1"/>
    <xf numFmtId="0" fontId="4" fillId="0" borderId="0" xfId="0" applyFont="1" applyAlignment="1" applyProtection="1">
      <alignment horizontal="left"/>
    </xf>
    <xf numFmtId="0" fontId="3" fillId="0" borderId="0" xfId="0" applyFont="1" applyAlignment="1" applyProtection="1">
      <alignment horizontal="left"/>
    </xf>
    <xf numFmtId="0" fontId="3" fillId="0" borderId="0" xfId="0" applyFont="1" applyBorder="1" applyAlignment="1" applyProtection="1">
      <alignment horizontal="left"/>
    </xf>
    <xf numFmtId="0" fontId="18" fillId="0" borderId="0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/>
    </xf>
    <xf numFmtId="0" fontId="12" fillId="0" borderId="0" xfId="0" applyFont="1" applyAlignment="1" applyProtection="1">
      <alignment horizontal="left"/>
    </xf>
    <xf numFmtId="14" fontId="0" fillId="0" borderId="0" xfId="0" applyNumberFormat="1" applyProtection="1"/>
    <xf numFmtId="2" fontId="17" fillId="0" borderId="0" xfId="0" applyNumberFormat="1" applyFont="1" applyProtection="1"/>
    <xf numFmtId="0" fontId="16" fillId="0" borderId="0" xfId="0" applyFont="1" applyAlignment="1" applyProtection="1">
      <alignment horizontal="center"/>
    </xf>
    <xf numFmtId="0" fontId="0" fillId="3" borderId="4" xfId="0" applyFill="1" applyBorder="1" applyProtection="1">
      <protection locked="0"/>
    </xf>
    <xf numFmtId="0" fontId="0" fillId="3" borderId="6" xfId="0" applyFill="1" applyBorder="1" applyProtection="1">
      <protection locked="0"/>
    </xf>
    <xf numFmtId="0" fontId="28" fillId="0" borderId="0" xfId="0" applyFont="1" applyAlignment="1" applyProtection="1">
      <alignment horizontal="center"/>
    </xf>
    <xf numFmtId="2" fontId="18" fillId="0" borderId="0" xfId="0" applyNumberFormat="1" applyFont="1" applyAlignment="1" applyProtection="1">
      <alignment horizontal="center"/>
    </xf>
    <xf numFmtId="0" fontId="32" fillId="0" borderId="29" xfId="0" applyFont="1" applyFill="1" applyBorder="1" applyAlignment="1" applyProtection="1">
      <alignment horizontal="right"/>
    </xf>
    <xf numFmtId="0" fontId="32" fillId="0" borderId="31" xfId="0" applyFont="1" applyFill="1" applyBorder="1" applyAlignment="1" applyProtection="1">
      <alignment horizontal="right"/>
    </xf>
    <xf numFmtId="0" fontId="32" fillId="0" borderId="32" xfId="0" applyFont="1" applyFill="1" applyBorder="1" applyAlignment="1" applyProtection="1">
      <alignment horizontal="right"/>
    </xf>
    <xf numFmtId="0" fontId="32" fillId="0" borderId="33" xfId="0" applyFont="1" applyFill="1" applyBorder="1" applyAlignment="1" applyProtection="1">
      <alignment horizontal="right"/>
    </xf>
    <xf numFmtId="0" fontId="5" fillId="6" borderId="34" xfId="0" applyFont="1" applyFill="1" applyBorder="1" applyAlignment="1" applyProtection="1">
      <alignment horizontal="center"/>
      <protection hidden="1"/>
    </xf>
    <xf numFmtId="2" fontId="0" fillId="2" borderId="39" xfId="0" applyNumberFormat="1" applyFill="1" applyBorder="1" applyAlignment="1" applyProtection="1">
      <protection locked="0" hidden="1"/>
    </xf>
    <xf numFmtId="0" fontId="5" fillId="6" borderId="40" xfId="0" applyFont="1" applyFill="1" applyBorder="1" applyAlignment="1" applyProtection="1">
      <alignment horizontal="center"/>
      <protection hidden="1"/>
    </xf>
    <xf numFmtId="2" fontId="5" fillId="8" borderId="2" xfId="0" applyNumberFormat="1" applyFont="1" applyFill="1" applyBorder="1" applyAlignment="1" applyProtection="1">
      <alignment horizontal="center" vertical="center"/>
      <protection hidden="1"/>
    </xf>
    <xf numFmtId="0" fontId="5" fillId="8" borderId="5" xfId="0" applyFont="1" applyFill="1" applyBorder="1" applyAlignment="1" applyProtection="1">
      <alignment horizontal="center"/>
      <protection hidden="1"/>
    </xf>
    <xf numFmtId="14" fontId="0" fillId="4" borderId="22" xfId="0" applyNumberFormat="1" applyFill="1" applyBorder="1" applyProtection="1">
      <protection locked="0"/>
    </xf>
    <xf numFmtId="0" fontId="13" fillId="8" borderId="5" xfId="0" applyFont="1" applyFill="1" applyBorder="1" applyAlignment="1" applyProtection="1">
      <alignment horizontal="center"/>
    </xf>
    <xf numFmtId="0" fontId="20" fillId="0" borderId="12" xfId="0" applyFont="1" applyFill="1" applyBorder="1" applyAlignment="1" applyProtection="1">
      <alignment horizontal="right"/>
    </xf>
    <xf numFmtId="2" fontId="0" fillId="2" borderId="41" xfId="0" applyNumberFormat="1" applyFill="1" applyBorder="1" applyAlignment="1" applyProtection="1">
      <protection locked="0" hidden="1"/>
    </xf>
    <xf numFmtId="0" fontId="5" fillId="6" borderId="42" xfId="0" applyFont="1" applyFill="1" applyBorder="1" applyAlignment="1" applyProtection="1">
      <alignment horizontal="center"/>
      <protection hidden="1"/>
    </xf>
    <xf numFmtId="0" fontId="9" fillId="0" borderId="24" xfId="0" applyFont="1" applyFill="1" applyBorder="1" applyAlignment="1" applyProtection="1">
      <alignment horizontal="right"/>
    </xf>
    <xf numFmtId="2" fontId="0" fillId="0" borderId="43" xfId="0" applyNumberFormat="1" applyBorder="1"/>
    <xf numFmtId="0" fontId="9" fillId="0" borderId="23" xfId="0" applyFont="1" applyFill="1" applyBorder="1" applyAlignment="1" applyProtection="1">
      <alignment horizontal="right"/>
    </xf>
    <xf numFmtId="0" fontId="5" fillId="6" borderId="44" xfId="0" applyFont="1" applyFill="1" applyBorder="1" applyAlignment="1" applyProtection="1">
      <alignment horizontal="center"/>
      <protection hidden="1"/>
    </xf>
    <xf numFmtId="0" fontId="5" fillId="6" borderId="45" xfId="0" applyFont="1" applyFill="1" applyBorder="1" applyAlignment="1" applyProtection="1">
      <alignment horizontal="center"/>
      <protection hidden="1"/>
    </xf>
    <xf numFmtId="0" fontId="9" fillId="0" borderId="48" xfId="0" applyFont="1" applyFill="1" applyBorder="1" applyAlignment="1" applyProtection="1">
      <alignment horizontal="right"/>
    </xf>
    <xf numFmtId="0" fontId="20" fillId="0" borderId="49" xfId="0" applyFont="1" applyFill="1" applyBorder="1" applyAlignment="1" applyProtection="1">
      <alignment horizontal="right"/>
    </xf>
    <xf numFmtId="0" fontId="9" fillId="0" borderId="12" xfId="0" applyFont="1" applyFill="1" applyBorder="1" applyAlignment="1" applyProtection="1">
      <alignment horizontal="right"/>
    </xf>
    <xf numFmtId="0" fontId="20" fillId="0" borderId="24" xfId="0" applyFont="1" applyFill="1" applyBorder="1" applyAlignment="1" applyProtection="1">
      <alignment horizontal="right"/>
    </xf>
    <xf numFmtId="0" fontId="11" fillId="0" borderId="20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left"/>
    </xf>
    <xf numFmtId="0" fontId="11" fillId="0" borderId="15" xfId="0" applyFont="1" applyFill="1" applyBorder="1" applyAlignment="1" applyProtection="1">
      <alignment horizontal="left"/>
    </xf>
    <xf numFmtId="0" fontId="8" fillId="0" borderId="17" xfId="0" applyFont="1" applyFill="1" applyBorder="1" applyAlignment="1" applyProtection="1">
      <alignment horizontal="left"/>
    </xf>
    <xf numFmtId="2" fontId="5" fillId="5" borderId="9" xfId="0" applyNumberFormat="1" applyFont="1" applyFill="1" applyBorder="1" applyAlignment="1" applyProtection="1">
      <alignment vertical="center"/>
      <protection hidden="1"/>
    </xf>
    <xf numFmtId="2" fontId="5" fillId="5" borderId="46" xfId="0" applyNumberFormat="1" applyFont="1" applyFill="1" applyBorder="1" applyAlignment="1" applyProtection="1">
      <alignment vertical="center"/>
      <protection hidden="1"/>
    </xf>
    <xf numFmtId="2" fontId="5" fillId="5" borderId="0" xfId="0" applyNumberFormat="1" applyFont="1" applyFill="1" applyBorder="1" applyAlignment="1" applyProtection="1">
      <alignment vertical="center"/>
      <protection hidden="1"/>
    </xf>
    <xf numFmtId="2" fontId="5" fillId="5" borderId="51" xfId="0" applyNumberFormat="1" applyFont="1" applyFill="1" applyBorder="1" applyAlignment="1" applyProtection="1">
      <alignment vertical="center"/>
      <protection hidden="1"/>
    </xf>
    <xf numFmtId="2" fontId="5" fillId="8" borderId="24" xfId="0" applyNumberFormat="1" applyFont="1" applyFill="1" applyBorder="1" applyAlignment="1" applyProtection="1">
      <alignment horizontal="center" vertical="center"/>
      <protection hidden="1"/>
    </xf>
    <xf numFmtId="2" fontId="5" fillId="8" borderId="37" xfId="0" applyNumberFormat="1" applyFont="1" applyFill="1" applyBorder="1" applyAlignment="1" applyProtection="1">
      <alignment horizontal="center" vertical="center"/>
      <protection hidden="1"/>
    </xf>
    <xf numFmtId="2" fontId="5" fillId="8" borderId="38" xfId="0" applyNumberFormat="1" applyFont="1" applyFill="1" applyBorder="1" applyAlignment="1" applyProtection="1">
      <alignment horizontal="center" vertical="center"/>
      <protection hidden="1"/>
    </xf>
    <xf numFmtId="2" fontId="0" fillId="2" borderId="19" xfId="0" applyNumberFormat="1" applyFill="1" applyBorder="1" applyAlignment="1" applyProtection="1">
      <protection locked="0" hidden="1"/>
    </xf>
    <xf numFmtId="0" fontId="5" fillId="6" borderId="62" xfId="0" applyFont="1" applyFill="1" applyBorder="1" applyAlignment="1" applyProtection="1">
      <alignment horizontal="center"/>
      <protection hidden="1"/>
    </xf>
    <xf numFmtId="1" fontId="5" fillId="8" borderId="63" xfId="0" applyNumberFormat="1" applyFont="1" applyFill="1" applyBorder="1" applyAlignment="1" applyProtection="1">
      <alignment horizontal="center" vertical="center"/>
      <protection hidden="1"/>
    </xf>
    <xf numFmtId="2" fontId="8" fillId="0" borderId="0" xfId="0" applyNumberFormat="1" applyFont="1" applyFill="1" applyBorder="1" applyAlignment="1" applyProtection="1">
      <alignment vertical="center"/>
    </xf>
    <xf numFmtId="2" fontId="8" fillId="7" borderId="19" xfId="0" applyNumberFormat="1" applyFont="1" applyFill="1" applyBorder="1" applyAlignment="1" applyProtection="1"/>
    <xf numFmtId="0" fontId="5" fillId="0" borderId="0" xfId="0" applyFont="1"/>
    <xf numFmtId="0" fontId="5" fillId="0" borderId="0" xfId="0" applyFont="1" applyFill="1" applyBorder="1"/>
    <xf numFmtId="0" fontId="18" fillId="0" borderId="0" xfId="0" applyFont="1" applyAlignment="1" applyProtection="1">
      <alignment horizontal="left"/>
    </xf>
    <xf numFmtId="0" fontId="1" fillId="0" borderId="0" xfId="1"/>
    <xf numFmtId="0" fontId="1" fillId="0" borderId="0" xfId="1" applyAlignment="1" applyProtection="1">
      <alignment horizontal="center"/>
      <protection locked="0"/>
    </xf>
    <xf numFmtId="0" fontId="1" fillId="0" borderId="0" xfId="1" applyProtection="1">
      <protection locked="0"/>
    </xf>
    <xf numFmtId="14" fontId="1" fillId="0" borderId="0" xfId="1" applyNumberFormat="1" applyProtection="1">
      <protection locked="0"/>
    </xf>
    <xf numFmtId="14" fontId="1" fillId="0" borderId="0" xfId="1" applyNumberFormat="1" applyAlignment="1" applyProtection="1">
      <alignment horizontal="right"/>
      <protection locked="0"/>
    </xf>
    <xf numFmtId="0" fontId="1" fillId="0" borderId="0" xfId="1" applyNumberFormat="1" applyProtection="1">
      <protection locked="0"/>
    </xf>
    <xf numFmtId="0" fontId="8" fillId="0" borderId="0" xfId="1" applyFont="1"/>
    <xf numFmtId="0" fontId="8" fillId="3" borderId="0" xfId="1" applyFont="1" applyFill="1"/>
    <xf numFmtId="0" fontId="8" fillId="9" borderId="0" xfId="1" applyFont="1" applyFill="1"/>
    <xf numFmtId="0" fontId="3" fillId="8" borderId="0" xfId="1" applyFont="1" applyFill="1" applyAlignment="1"/>
    <xf numFmtId="0" fontId="3" fillId="8" borderId="0" xfId="1" applyFont="1" applyFill="1" applyAlignment="1">
      <alignment horizontal="left"/>
    </xf>
    <xf numFmtId="0" fontId="8" fillId="8" borderId="0" xfId="1" applyFont="1" applyFill="1" applyAlignment="1"/>
    <xf numFmtId="0" fontId="30" fillId="0" borderId="0" xfId="1" applyFont="1" applyAlignment="1"/>
    <xf numFmtId="0" fontId="34" fillId="0" borderId="0" xfId="1" applyFont="1" applyAlignment="1"/>
    <xf numFmtId="0" fontId="7" fillId="0" borderId="0" xfId="1" applyFont="1" applyAlignment="1">
      <alignment horizontal="center"/>
    </xf>
    <xf numFmtId="0" fontId="4" fillId="0" borderId="0" xfId="1" applyFont="1" applyAlignment="1">
      <alignment vertical="top"/>
    </xf>
    <xf numFmtId="0" fontId="4" fillId="0" borderId="0" xfId="1" applyFont="1" applyAlignment="1">
      <alignment horizontal="center" vertical="top"/>
    </xf>
    <xf numFmtId="0" fontId="17" fillId="0" borderId="0" xfId="1" applyFont="1"/>
    <xf numFmtId="14" fontId="1" fillId="0" borderId="0" xfId="1" applyNumberFormat="1" applyBorder="1"/>
    <xf numFmtId="14" fontId="1" fillId="0" borderId="0" xfId="1" applyNumberFormat="1" applyFill="1" applyBorder="1" applyAlignment="1">
      <alignment horizontal="left"/>
    </xf>
    <xf numFmtId="0" fontId="16" fillId="0" borderId="0" xfId="1" applyFont="1"/>
    <xf numFmtId="0" fontId="14" fillId="0" borderId="0" xfId="1" applyFont="1"/>
    <xf numFmtId="0" fontId="1" fillId="0" borderId="0" xfId="1" applyAlignment="1">
      <alignment horizontal="center"/>
    </xf>
    <xf numFmtId="0" fontId="1" fillId="0" borderId="0" xfId="1" applyFont="1" applyFill="1" applyBorder="1" applyAlignment="1" applyProtection="1">
      <alignment horizontal="center"/>
      <protection hidden="1"/>
    </xf>
    <xf numFmtId="2" fontId="1" fillId="0" borderId="0" xfId="1" applyNumberFormat="1"/>
    <xf numFmtId="49" fontId="1" fillId="0" borderId="0" xfId="1" applyNumberFormat="1"/>
    <xf numFmtId="0" fontId="8" fillId="7" borderId="0" xfId="1" applyFont="1" applyFill="1"/>
    <xf numFmtId="0" fontId="8" fillId="16" borderId="0" xfId="1" applyFont="1" applyFill="1"/>
    <xf numFmtId="9" fontId="8" fillId="7" borderId="0" xfId="1" applyNumberFormat="1" applyFont="1" applyFill="1" applyAlignment="1">
      <alignment horizontal="center"/>
    </xf>
    <xf numFmtId="0" fontId="8" fillId="6" borderId="0" xfId="1" applyFont="1" applyFill="1" applyAlignment="1"/>
    <xf numFmtId="0" fontId="10" fillId="0" borderId="0" xfId="1" applyFont="1"/>
    <xf numFmtId="0" fontId="8" fillId="7" borderId="0" xfId="1" applyFont="1" applyFill="1" applyAlignment="1"/>
    <xf numFmtId="0" fontId="10" fillId="0" borderId="0" xfId="1" applyFont="1" applyAlignment="1"/>
    <xf numFmtId="0" fontId="1" fillId="0" borderId="0" xfId="1" applyFont="1"/>
    <xf numFmtId="0" fontId="1" fillId="0" borderId="0" xfId="1" applyFont="1" applyAlignment="1">
      <alignment horizontal="center"/>
    </xf>
    <xf numFmtId="14" fontId="1" fillId="0" borderId="0" xfId="1" applyNumberFormat="1" applyFont="1" applyAlignment="1"/>
    <xf numFmtId="0" fontId="1" fillId="0" borderId="0" xfId="1" applyFont="1" applyAlignment="1"/>
    <xf numFmtId="0" fontId="16" fillId="0" borderId="0" xfId="1" applyFont="1" applyAlignment="1">
      <alignment horizontal="center"/>
    </xf>
    <xf numFmtId="2" fontId="1" fillId="0" borderId="0" xfId="1" applyNumberFormat="1" applyFont="1" applyFill="1" applyBorder="1" applyAlignment="1" applyProtection="1">
      <alignment horizontal="center"/>
      <protection hidden="1"/>
    </xf>
    <xf numFmtId="2" fontId="1" fillId="0" borderId="0" xfId="1" applyNumberFormat="1" applyFont="1"/>
    <xf numFmtId="0" fontId="8" fillId="0" borderId="43" xfId="0" applyFont="1" applyFill="1" applyBorder="1" applyAlignment="1" applyProtection="1">
      <alignment horizontal="center" vertical="center"/>
    </xf>
    <xf numFmtId="2" fontId="0" fillId="19" borderId="26" xfId="0" applyNumberFormat="1" applyFill="1" applyBorder="1" applyAlignment="1" applyProtection="1">
      <protection locked="0" hidden="1"/>
    </xf>
    <xf numFmtId="0" fontId="8" fillId="3" borderId="0" xfId="1" applyFont="1" applyFill="1" applyAlignment="1">
      <alignment horizontal="center"/>
    </xf>
    <xf numFmtId="0" fontId="8" fillId="9" borderId="0" xfId="1" applyFont="1" applyFill="1" applyAlignment="1">
      <alignment horizontal="center"/>
    </xf>
    <xf numFmtId="0" fontId="8" fillId="6" borderId="0" xfId="1" applyFont="1" applyFill="1" applyAlignment="1">
      <alignment horizontal="center"/>
    </xf>
    <xf numFmtId="9" fontId="8" fillId="16" borderId="0" xfId="1" applyNumberFormat="1" applyFont="1" applyFill="1" applyAlignment="1">
      <alignment horizontal="center"/>
    </xf>
    <xf numFmtId="49" fontId="16" fillId="0" borderId="0" xfId="1" applyNumberFormat="1" applyFont="1"/>
    <xf numFmtId="49" fontId="1" fillId="0" borderId="0" xfId="1" applyNumberFormat="1" applyFont="1" applyAlignment="1"/>
    <xf numFmtId="49" fontId="10" fillId="0" borderId="0" xfId="1" applyNumberFormat="1" applyFont="1" applyAlignment="1"/>
    <xf numFmtId="49" fontId="8" fillId="6" borderId="0" xfId="1" applyNumberFormat="1" applyFont="1" applyFill="1" applyAlignment="1"/>
    <xf numFmtId="49" fontId="1" fillId="0" borderId="0" xfId="1" applyNumberFormat="1" applyFont="1" applyFill="1" applyBorder="1" applyAlignment="1" applyProtection="1">
      <alignment horizontal="center"/>
      <protection hidden="1"/>
    </xf>
    <xf numFmtId="0" fontId="18" fillId="0" borderId="0" xfId="0" applyFont="1" applyAlignment="1" applyProtection="1">
      <alignment horizontal="left"/>
    </xf>
    <xf numFmtId="0" fontId="18" fillId="0" borderId="0" xfId="0" applyFont="1" applyAlignment="1" applyProtection="1">
      <alignment vertical="center" wrapText="1"/>
    </xf>
    <xf numFmtId="0" fontId="11" fillId="0" borderId="20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left"/>
    </xf>
    <xf numFmtId="0" fontId="11" fillId="0" borderId="15" xfId="0" applyFont="1" applyFill="1" applyBorder="1" applyAlignment="1" applyProtection="1">
      <alignment horizontal="left"/>
    </xf>
    <xf numFmtId="14" fontId="0" fillId="0" borderId="0" xfId="0" applyNumberFormat="1" applyAlignment="1" applyProtection="1">
      <alignment horizontal="left"/>
    </xf>
    <xf numFmtId="0" fontId="0" fillId="0" borderId="0" xfId="0" applyAlignment="1" applyProtection="1">
      <alignment horizontal="left"/>
    </xf>
    <xf numFmtId="0" fontId="16" fillId="0" borderId="0" xfId="0" applyFont="1" applyAlignment="1" applyProtection="1">
      <alignment horizontal="left"/>
    </xf>
    <xf numFmtId="0" fontId="11" fillId="0" borderId="20" xfId="0" applyFont="1" applyFill="1" applyBorder="1" applyAlignment="1" applyProtection="1">
      <alignment horizontal="right"/>
    </xf>
    <xf numFmtId="0" fontId="11" fillId="0" borderId="0" xfId="0" applyFont="1" applyFill="1" applyBorder="1" applyAlignment="1" applyProtection="1">
      <alignment horizontal="right"/>
    </xf>
    <xf numFmtId="0" fontId="0" fillId="0" borderId="0" xfId="0" applyFill="1" applyBorder="1" applyAlignment="1" applyProtection="1">
      <alignment horizontal="center"/>
    </xf>
    <xf numFmtId="0" fontId="6" fillId="0" borderId="0" xfId="0" applyFont="1" applyAlignment="1" applyProtection="1">
      <alignment horizontal="left"/>
    </xf>
    <xf numFmtId="0" fontId="18" fillId="0" borderId="0" xfId="0" applyFont="1" applyAlignment="1" applyProtection="1"/>
    <xf numFmtId="0" fontId="1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18" fillId="0" borderId="0" xfId="0" applyFont="1" applyAlignment="1" applyProtection="1"/>
    <xf numFmtId="0" fontId="18" fillId="0" borderId="0" xfId="0" applyFont="1" applyAlignment="1" applyProtection="1">
      <alignment vertical="center" wrapText="1"/>
    </xf>
    <xf numFmtId="14" fontId="0" fillId="0" borderId="0" xfId="0" applyNumberFormat="1" applyAlignment="1" applyProtection="1">
      <alignment horizontal="left"/>
    </xf>
    <xf numFmtId="0" fontId="0" fillId="0" borderId="0" xfId="0" applyAlignment="1" applyProtection="1">
      <alignment horizontal="left"/>
    </xf>
    <xf numFmtId="0" fontId="16" fillId="0" borderId="0" xfId="0" applyFont="1" applyAlignment="1" applyProtection="1">
      <alignment horizontal="left"/>
    </xf>
    <xf numFmtId="0" fontId="18" fillId="0" borderId="0" xfId="0" applyFont="1" applyAlignment="1" applyProtection="1">
      <alignment horizontal="left"/>
    </xf>
    <xf numFmtId="14" fontId="0" fillId="0" borderId="0" xfId="0" applyNumberFormat="1" applyAlignment="1" applyProtection="1">
      <alignment horizontal="left"/>
    </xf>
    <xf numFmtId="0" fontId="0" fillId="0" borderId="0" xfId="0" applyAlignment="1" applyProtection="1">
      <alignment horizontal="left"/>
    </xf>
    <xf numFmtId="0" fontId="16" fillId="0" borderId="0" xfId="0" applyFont="1" applyAlignment="1" applyProtection="1">
      <alignment horizontal="left"/>
    </xf>
    <xf numFmtId="0" fontId="18" fillId="0" borderId="0" xfId="0" applyFont="1" applyAlignment="1" applyProtection="1">
      <alignment vertical="center" wrapText="1"/>
    </xf>
    <xf numFmtId="0" fontId="6" fillId="0" borderId="0" xfId="0" applyFont="1" applyAlignment="1" applyProtection="1">
      <alignment horizontal="left"/>
    </xf>
    <xf numFmtId="0" fontId="18" fillId="0" borderId="0" xfId="0" applyFont="1" applyAlignment="1" applyProtection="1"/>
    <xf numFmtId="0" fontId="1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18" fillId="0" borderId="0" xfId="0" applyFont="1" applyAlignment="1" applyProtection="1"/>
    <xf numFmtId="0" fontId="18" fillId="0" borderId="0" xfId="0" applyFont="1" applyAlignment="1" applyProtection="1">
      <alignment vertical="center" wrapText="1"/>
    </xf>
    <xf numFmtId="0" fontId="11" fillId="0" borderId="20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left"/>
    </xf>
    <xf numFmtId="0" fontId="11" fillId="0" borderId="15" xfId="0" applyFont="1" applyFill="1" applyBorder="1" applyAlignment="1" applyProtection="1">
      <alignment horizontal="left"/>
    </xf>
    <xf numFmtId="14" fontId="0" fillId="0" borderId="0" xfId="0" applyNumberFormat="1" applyAlignment="1" applyProtection="1">
      <alignment horizontal="left"/>
    </xf>
    <xf numFmtId="0" fontId="0" fillId="0" borderId="0" xfId="0" applyAlignment="1" applyProtection="1">
      <alignment horizontal="left"/>
    </xf>
    <xf numFmtId="0" fontId="16" fillId="0" borderId="0" xfId="0" applyFont="1" applyAlignment="1" applyProtection="1">
      <alignment horizontal="left"/>
    </xf>
    <xf numFmtId="0" fontId="11" fillId="0" borderId="20" xfId="0" applyFont="1" applyFill="1" applyBorder="1" applyAlignment="1" applyProtection="1">
      <alignment horizontal="right"/>
    </xf>
    <xf numFmtId="0" fontId="11" fillId="0" borderId="0" xfId="0" applyFont="1" applyFill="1" applyBorder="1" applyAlignment="1" applyProtection="1">
      <alignment horizontal="right"/>
    </xf>
    <xf numFmtId="0" fontId="0" fillId="0" borderId="0" xfId="0" applyFill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14" fontId="0" fillId="0" borderId="0" xfId="0" applyNumberFormat="1" applyAlignment="1" applyProtection="1">
      <alignment horizontal="left"/>
    </xf>
    <xf numFmtId="0" fontId="0" fillId="0" borderId="0" xfId="0" applyAlignment="1" applyProtection="1">
      <alignment horizontal="left"/>
    </xf>
    <xf numFmtId="0" fontId="16" fillId="0" borderId="0" xfId="0" applyFont="1" applyAlignment="1" applyProtection="1">
      <alignment horizontal="left"/>
    </xf>
    <xf numFmtId="0" fontId="18" fillId="0" borderId="0" xfId="0" applyFont="1" applyAlignment="1" applyProtection="1">
      <alignment vertical="center" wrapText="1"/>
    </xf>
    <xf numFmtId="0" fontId="6" fillId="0" borderId="0" xfId="0" applyFont="1" applyAlignment="1" applyProtection="1">
      <alignment horizontal="left"/>
    </xf>
    <xf numFmtId="0" fontId="18" fillId="0" borderId="0" xfId="0" applyFont="1" applyAlignment="1" applyProtection="1"/>
    <xf numFmtId="0" fontId="11" fillId="0" borderId="20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left"/>
    </xf>
    <xf numFmtId="0" fontId="11" fillId="0" borderId="15" xfId="0" applyFont="1" applyFill="1" applyBorder="1" applyAlignment="1" applyProtection="1">
      <alignment horizontal="left"/>
    </xf>
    <xf numFmtId="0" fontId="11" fillId="0" borderId="20" xfId="0" applyFont="1" applyFill="1" applyBorder="1" applyAlignment="1" applyProtection="1">
      <alignment horizontal="right"/>
    </xf>
    <xf numFmtId="0" fontId="11" fillId="0" borderId="0" xfId="0" applyFont="1" applyFill="1" applyBorder="1" applyAlignment="1" applyProtection="1">
      <alignment horizontal="right"/>
    </xf>
    <xf numFmtId="0" fontId="0" fillId="0" borderId="0" xfId="0" applyFill="1" applyBorder="1" applyAlignment="1" applyProtection="1">
      <alignment horizontal="center"/>
    </xf>
    <xf numFmtId="0" fontId="1" fillId="0" borderId="0" xfId="1" applyNumberFormat="1" applyFont="1" applyFill="1" applyBorder="1" applyAlignment="1" applyProtection="1">
      <alignment horizontal="center"/>
      <protection hidden="1"/>
    </xf>
    <xf numFmtId="15" fontId="1" fillId="0" borderId="0" xfId="0" applyNumberFormat="1" applyFont="1" applyFill="1" applyProtection="1"/>
    <xf numFmtId="15" fontId="12" fillId="0" borderId="0" xfId="0" applyNumberFormat="1" applyFont="1" applyAlignment="1" applyProtection="1">
      <alignment vertical="center" wrapText="1"/>
    </xf>
    <xf numFmtId="2" fontId="0" fillId="19" borderId="54" xfId="0" applyNumberFormat="1" applyFill="1" applyBorder="1" applyAlignment="1" applyProtection="1">
      <protection locked="0" hidden="1"/>
    </xf>
    <xf numFmtId="0" fontId="5" fillId="6" borderId="51" xfId="0" applyFont="1" applyFill="1" applyBorder="1" applyAlignment="1" applyProtection="1">
      <alignment horizontal="center"/>
      <protection hidden="1"/>
    </xf>
    <xf numFmtId="2" fontId="5" fillId="8" borderId="56" xfId="0" applyNumberFormat="1" applyFont="1" applyFill="1" applyBorder="1" applyAlignment="1" applyProtection="1">
      <alignment horizontal="center" vertical="center"/>
      <protection hidden="1"/>
    </xf>
    <xf numFmtId="0" fontId="17" fillId="0" borderId="0" xfId="1" applyFont="1" applyAlignment="1">
      <alignment horizontal="left"/>
    </xf>
    <xf numFmtId="14" fontId="1" fillId="0" borderId="0" xfId="1" applyNumberFormat="1" applyFill="1" applyBorder="1" applyAlignment="1">
      <alignment horizontal="left"/>
    </xf>
    <xf numFmtId="0" fontId="10" fillId="0" borderId="0" xfId="1" applyFont="1" applyAlignment="1">
      <alignment horizontal="left"/>
    </xf>
    <xf numFmtId="0" fontId="8" fillId="3" borderId="0" xfId="1" applyFont="1" applyFill="1" applyAlignment="1">
      <alignment horizontal="center"/>
    </xf>
    <xf numFmtId="0" fontId="15" fillId="0" borderId="0" xfId="1" applyFont="1" applyAlignment="1">
      <alignment horizontal="center" wrapText="1"/>
    </xf>
    <xf numFmtId="0" fontId="8" fillId="8" borderId="0" xfId="1" applyFont="1" applyFill="1" applyAlignment="1">
      <alignment horizontal="center" wrapText="1"/>
    </xf>
    <xf numFmtId="0" fontId="8" fillId="9" borderId="0" xfId="1" applyFont="1" applyFill="1" applyAlignment="1">
      <alignment horizontal="center"/>
    </xf>
    <xf numFmtId="0" fontId="30" fillId="0" borderId="0" xfId="1" applyFont="1" applyAlignment="1">
      <alignment horizontal="center" wrapText="1"/>
    </xf>
    <xf numFmtId="0" fontId="34" fillId="0" borderId="0" xfId="1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6" xfId="0" applyFont="1" applyBorder="1" applyAlignment="1">
      <alignment horizontal="left"/>
    </xf>
    <xf numFmtId="0" fontId="0" fillId="4" borderId="22" xfId="0" applyFill="1" applyBorder="1" applyAlignment="1" applyProtection="1">
      <alignment horizontal="left"/>
      <protection locked="0"/>
    </xf>
    <xf numFmtId="0" fontId="0" fillId="4" borderId="36" xfId="0" applyFill="1" applyBorder="1" applyAlignment="1" applyProtection="1">
      <alignment horizontal="left"/>
      <protection locked="0"/>
    </xf>
    <xf numFmtId="0" fontId="0" fillId="4" borderId="50" xfId="0" applyFill="1" applyBorder="1" applyAlignment="1" applyProtection="1">
      <alignment horizontal="left"/>
      <protection locked="0"/>
    </xf>
    <xf numFmtId="0" fontId="0" fillId="4" borderId="42" xfId="0" applyFill="1" applyBorder="1" applyAlignment="1" applyProtection="1">
      <alignment horizontal="left"/>
      <protection locked="0"/>
    </xf>
    <xf numFmtId="0" fontId="15" fillId="0" borderId="0" xfId="0" applyFont="1" applyAlignment="1">
      <alignment horizontal="center" wrapText="1"/>
    </xf>
    <xf numFmtId="9" fontId="8" fillId="16" borderId="0" xfId="1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3" fillId="18" borderId="0" xfId="1" applyFont="1" applyFill="1" applyAlignment="1">
      <alignment horizontal="center"/>
    </xf>
    <xf numFmtId="0" fontId="35" fillId="17" borderId="0" xfId="1" applyFont="1" applyFill="1" applyAlignment="1">
      <alignment horizontal="center"/>
    </xf>
    <xf numFmtId="0" fontId="8" fillId="6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3" borderId="0" xfId="1" applyFont="1" applyFill="1" applyAlignment="1">
      <alignment horizontal="center" vertical="center" wrapText="1"/>
    </xf>
    <xf numFmtId="0" fontId="8" fillId="16" borderId="0" xfId="1" applyFont="1" applyFill="1" applyAlignment="1">
      <alignment horizontal="center" vertical="center" wrapText="1"/>
    </xf>
    <xf numFmtId="0" fontId="8" fillId="9" borderId="0" xfId="1" applyFont="1" applyFill="1" applyAlignment="1">
      <alignment horizontal="center" vertical="center" wrapText="1"/>
    </xf>
    <xf numFmtId="0" fontId="8" fillId="3" borderId="0" xfId="1" applyFont="1" applyFill="1" applyAlignment="1">
      <alignment horizontal="center" vertical="center"/>
    </xf>
    <xf numFmtId="0" fontId="8" fillId="16" borderId="0" xfId="1" applyFont="1" applyFill="1" applyAlignment="1">
      <alignment horizontal="center" vertical="center"/>
    </xf>
    <xf numFmtId="0" fontId="8" fillId="7" borderId="0" xfId="1" applyFont="1" applyFill="1" applyAlignment="1">
      <alignment horizontal="center" vertical="center" wrapText="1"/>
    </xf>
    <xf numFmtId="0" fontId="8" fillId="6" borderId="0" xfId="1" applyFont="1" applyFill="1" applyAlignment="1">
      <alignment horizontal="center"/>
    </xf>
    <xf numFmtId="0" fontId="3" fillId="9" borderId="0" xfId="1" applyFont="1" applyFill="1" applyAlignment="1">
      <alignment horizontal="center" wrapText="1"/>
    </xf>
    <xf numFmtId="0" fontId="5" fillId="0" borderId="17" xfId="0" applyFont="1" applyFill="1" applyBorder="1" applyAlignment="1" applyProtection="1">
      <alignment horizontal="center"/>
      <protection hidden="1"/>
    </xf>
    <xf numFmtId="0" fontId="5" fillId="0" borderId="9" xfId="0" applyFont="1" applyFill="1" applyBorder="1" applyAlignment="1" applyProtection="1">
      <alignment horizontal="center"/>
      <protection hidden="1"/>
    </xf>
    <xf numFmtId="0" fontId="5" fillId="0" borderId="14" xfId="0" applyFont="1" applyFill="1" applyBorder="1" applyAlignment="1" applyProtection="1">
      <alignment horizontal="center"/>
      <protection hidden="1"/>
    </xf>
    <xf numFmtId="0" fontId="5" fillId="0" borderId="11" xfId="0" applyFont="1" applyFill="1" applyBorder="1" applyAlignment="1" applyProtection="1">
      <alignment horizontal="center"/>
      <protection hidden="1"/>
    </xf>
    <xf numFmtId="0" fontId="5" fillId="0" borderId="12" xfId="0" applyFont="1" applyFill="1" applyBorder="1" applyAlignment="1" applyProtection="1">
      <alignment horizontal="center"/>
      <protection hidden="1"/>
    </xf>
    <xf numFmtId="0" fontId="5" fillId="0" borderId="13" xfId="0" applyFont="1" applyFill="1" applyBorder="1" applyAlignment="1" applyProtection="1">
      <alignment horizontal="center"/>
      <protection hidden="1"/>
    </xf>
    <xf numFmtId="2" fontId="5" fillId="12" borderId="43" xfId="0" applyNumberFormat="1" applyFont="1" applyFill="1" applyBorder="1" applyAlignment="1" applyProtection="1">
      <alignment horizontal="center" vertical="center"/>
    </xf>
    <xf numFmtId="2" fontId="5" fillId="12" borderId="54" xfId="0" applyNumberFormat="1" applyFont="1" applyFill="1" applyBorder="1" applyAlignment="1" applyProtection="1">
      <alignment horizontal="center" vertical="center"/>
    </xf>
    <xf numFmtId="2" fontId="5" fillId="6" borderId="43" xfId="0" applyNumberFormat="1" applyFont="1" applyFill="1" applyBorder="1" applyAlignment="1" applyProtection="1">
      <alignment horizontal="center" vertical="center"/>
      <protection hidden="1"/>
    </xf>
    <xf numFmtId="2" fontId="5" fillId="6" borderId="54" xfId="0" applyNumberFormat="1" applyFont="1" applyFill="1" applyBorder="1" applyAlignment="1" applyProtection="1">
      <alignment horizontal="center" vertical="center"/>
      <protection hidden="1"/>
    </xf>
    <xf numFmtId="14" fontId="18" fillId="0" borderId="0" xfId="0" applyNumberFormat="1" applyFont="1" applyAlignment="1" applyProtection="1">
      <alignment horizontal="left"/>
    </xf>
    <xf numFmtId="0" fontId="0" fillId="0" borderId="0" xfId="0" applyAlignment="1">
      <alignment horizontal="left"/>
    </xf>
    <xf numFmtId="0" fontId="18" fillId="0" borderId="0" xfId="0" applyFont="1" applyAlignment="1" applyProtection="1">
      <alignment horizontal="left"/>
    </xf>
    <xf numFmtId="0" fontId="11" fillId="0" borderId="20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left"/>
    </xf>
    <xf numFmtId="0" fontId="11" fillId="0" borderId="15" xfId="0" applyFont="1" applyFill="1" applyBorder="1" applyAlignment="1" applyProtection="1">
      <alignment horizontal="left"/>
    </xf>
    <xf numFmtId="0" fontId="8" fillId="7" borderId="21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53" xfId="0" applyFont="1" applyFill="1" applyBorder="1" applyAlignment="1" applyProtection="1">
      <alignment horizontal="center"/>
    </xf>
    <xf numFmtId="14" fontId="0" fillId="0" borderId="0" xfId="0" applyNumberFormat="1" applyAlignment="1" applyProtection="1">
      <alignment horizontal="left"/>
    </xf>
    <xf numFmtId="0" fontId="0" fillId="0" borderId="0" xfId="0" applyAlignment="1" applyProtection="1">
      <alignment horizontal="left"/>
    </xf>
    <xf numFmtId="0" fontId="16" fillId="0" borderId="0" xfId="0" applyFont="1" applyAlignment="1" applyProtection="1">
      <alignment horizontal="left"/>
    </xf>
    <xf numFmtId="14" fontId="0" fillId="0" borderId="0" xfId="0" applyNumberFormat="1" applyAlignment="1">
      <alignment horizontal="left"/>
    </xf>
    <xf numFmtId="0" fontId="26" fillId="0" borderId="0" xfId="0" applyFont="1" applyAlignment="1" applyProtection="1"/>
    <xf numFmtId="0" fontId="3" fillId="7" borderId="43" xfId="0" applyFont="1" applyFill="1" applyBorder="1" applyAlignment="1" applyProtection="1">
      <alignment horizontal="center" vertical="center" textRotation="90"/>
    </xf>
    <xf numFmtId="0" fontId="3" fillId="7" borderId="54" xfId="0" applyFont="1" applyFill="1" applyBorder="1" applyAlignment="1" applyProtection="1">
      <alignment horizontal="center" vertical="center" textRotation="90"/>
    </xf>
    <xf numFmtId="0" fontId="3" fillId="7" borderId="41" xfId="0" applyFont="1" applyFill="1" applyBorder="1" applyAlignment="1" applyProtection="1">
      <alignment horizontal="center" vertical="center" textRotation="90"/>
    </xf>
    <xf numFmtId="0" fontId="8" fillId="7" borderId="21" xfId="0" applyFont="1" applyFill="1" applyBorder="1" applyAlignment="1" applyProtection="1">
      <alignment horizontal="center" vertical="center"/>
    </xf>
    <xf numFmtId="0" fontId="8" fillId="7" borderId="10" xfId="0" applyFont="1" applyFill="1" applyBorder="1" applyAlignment="1" applyProtection="1">
      <alignment horizontal="center" vertical="center"/>
    </xf>
    <xf numFmtId="0" fontId="8" fillId="7" borderId="53" xfId="0" applyFont="1" applyFill="1" applyBorder="1" applyAlignment="1" applyProtection="1">
      <alignment horizontal="center" vertical="center"/>
    </xf>
    <xf numFmtId="0" fontId="11" fillId="0" borderId="20" xfId="0" applyFont="1" applyFill="1" applyBorder="1" applyAlignment="1" applyProtection="1">
      <alignment horizontal="right"/>
    </xf>
    <xf numFmtId="0" fontId="11" fillId="0" borderId="0" xfId="0" applyFont="1" applyFill="1" applyBorder="1" applyAlignment="1" applyProtection="1">
      <alignment horizontal="right"/>
    </xf>
    <xf numFmtId="0" fontId="0" fillId="0" borderId="0" xfId="0" applyFill="1" applyBorder="1" applyAlignment="1" applyProtection="1">
      <alignment horizontal="center"/>
    </xf>
    <xf numFmtId="0" fontId="11" fillId="0" borderId="20" xfId="0" applyFont="1" applyFill="1" applyBorder="1" applyAlignment="1" applyProtection="1">
      <alignment horizontal="left" wrapText="1"/>
    </xf>
    <xf numFmtId="0" fontId="11" fillId="0" borderId="0" xfId="0" applyFont="1" applyFill="1" applyBorder="1" applyAlignment="1" applyProtection="1">
      <alignment horizontal="left" wrapText="1"/>
    </xf>
    <xf numFmtId="0" fontId="11" fillId="0" borderId="15" xfId="0" applyFont="1" applyFill="1" applyBorder="1" applyAlignment="1" applyProtection="1">
      <alignment horizontal="left" wrapText="1"/>
    </xf>
    <xf numFmtId="0" fontId="9" fillId="0" borderId="0" xfId="0" applyFont="1" applyAlignment="1" applyProtection="1">
      <alignment horizontal="left"/>
    </xf>
    <xf numFmtId="0" fontId="13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 vertical="center" wrapText="1"/>
    </xf>
    <xf numFmtId="2" fontId="5" fillId="10" borderId="57" xfId="0" applyNumberFormat="1" applyFont="1" applyFill="1" applyBorder="1" applyAlignment="1" applyProtection="1">
      <alignment horizontal="right" vertical="center"/>
    </xf>
    <xf numFmtId="0" fontId="5" fillId="10" borderId="38" xfId="0" applyFont="1" applyFill="1" applyBorder="1"/>
    <xf numFmtId="2" fontId="5" fillId="5" borderId="55" xfId="0" applyNumberFormat="1" applyFont="1" applyFill="1" applyBorder="1" applyAlignment="1" applyProtection="1">
      <alignment horizontal="center" vertical="center"/>
      <protection hidden="1"/>
    </xf>
    <xf numFmtId="0" fontId="5" fillId="5" borderId="46" xfId="0" applyFont="1" applyFill="1" applyBorder="1"/>
    <xf numFmtId="0" fontId="5" fillId="5" borderId="24" xfId="0" applyFont="1" applyFill="1" applyBorder="1"/>
    <xf numFmtId="0" fontId="5" fillId="5" borderId="27" xfId="0" applyFont="1" applyFill="1" applyBorder="1"/>
    <xf numFmtId="0" fontId="5" fillId="10" borderId="8" xfId="0" applyFont="1" applyFill="1" applyBorder="1"/>
    <xf numFmtId="0" fontId="5" fillId="5" borderId="56" xfId="0" applyFont="1" applyFill="1" applyBorder="1"/>
    <xf numFmtId="0" fontId="5" fillId="5" borderId="51" xfId="0" applyFont="1" applyFill="1" applyBorder="1"/>
    <xf numFmtId="0" fontId="5" fillId="6" borderId="14" xfId="0" applyFont="1" applyFill="1" applyBorder="1" applyAlignment="1" applyProtection="1">
      <alignment horizontal="center" vertical="center"/>
      <protection hidden="1"/>
    </xf>
    <xf numFmtId="0" fontId="5" fillId="6" borderId="15" xfId="0" applyFont="1" applyFill="1" applyBorder="1"/>
    <xf numFmtId="0" fontId="5" fillId="6" borderId="43" xfId="0" applyFont="1" applyFill="1" applyBorder="1" applyAlignment="1" applyProtection="1">
      <alignment horizontal="center" vertical="center"/>
      <protection hidden="1"/>
    </xf>
    <xf numFmtId="0" fontId="5" fillId="6" borderId="54" xfId="0" applyFont="1" applyFill="1" applyBorder="1" applyAlignment="1" applyProtection="1">
      <alignment horizontal="center" vertical="center"/>
      <protection hidden="1"/>
    </xf>
    <xf numFmtId="0" fontId="5" fillId="6" borderId="41" xfId="0" applyFont="1" applyFill="1" applyBorder="1" applyAlignment="1" applyProtection="1">
      <alignment horizontal="center" vertical="center"/>
      <protection hidden="1"/>
    </xf>
    <xf numFmtId="0" fontId="5" fillId="6" borderId="29" xfId="0" applyFont="1" applyFill="1" applyBorder="1" applyAlignment="1" applyProtection="1">
      <alignment horizontal="center" vertical="center"/>
      <protection hidden="1"/>
    </xf>
    <xf numFmtId="0" fontId="5" fillId="6" borderId="31" xfId="0" applyFont="1" applyFill="1" applyBorder="1" applyAlignment="1" applyProtection="1">
      <alignment horizontal="center" vertical="center"/>
      <protection hidden="1"/>
    </xf>
    <xf numFmtId="2" fontId="0" fillId="10" borderId="43" xfId="0" applyNumberFormat="1" applyFill="1" applyBorder="1" applyAlignment="1" applyProtection="1">
      <alignment horizontal="center" vertical="center"/>
    </xf>
    <xf numFmtId="2" fontId="0" fillId="10" borderId="54" xfId="0" applyNumberFormat="1" applyFill="1" applyBorder="1" applyAlignment="1" applyProtection="1">
      <alignment horizontal="center" vertical="center"/>
    </xf>
    <xf numFmtId="2" fontId="0" fillId="10" borderId="41" xfId="0" applyNumberFormat="1" applyFill="1" applyBorder="1" applyAlignment="1" applyProtection="1">
      <alignment horizontal="center" vertical="center"/>
    </xf>
    <xf numFmtId="0" fontId="18" fillId="0" borderId="0" xfId="0" applyFont="1" applyAlignment="1" applyProtection="1">
      <alignment vertical="center" wrapText="1"/>
    </xf>
    <xf numFmtId="0" fontId="0" fillId="0" borderId="0" xfId="0" applyAlignment="1">
      <alignment vertical="center" wrapText="1"/>
    </xf>
    <xf numFmtId="0" fontId="8" fillId="0" borderId="21" xfId="0" applyFont="1" applyFill="1" applyBorder="1" applyAlignment="1" applyProtection="1">
      <alignment horizontal="left"/>
    </xf>
    <xf numFmtId="0" fontId="11" fillId="0" borderId="10" xfId="0" applyFont="1" applyFill="1" applyBorder="1" applyAlignment="1" applyProtection="1">
      <alignment horizontal="left"/>
    </xf>
    <xf numFmtId="0" fontId="11" fillId="0" borderId="53" xfId="0" applyFont="1" applyFill="1" applyBorder="1" applyAlignment="1" applyProtection="1">
      <alignment horizontal="left"/>
    </xf>
    <xf numFmtId="0" fontId="2" fillId="0" borderId="0" xfId="0" applyFont="1" applyFill="1" applyAlignment="1" applyProtection="1">
      <alignment horizontal="center" wrapText="1"/>
    </xf>
    <xf numFmtId="0" fontId="7" fillId="0" borderId="12" xfId="0" applyFont="1" applyFill="1" applyBorder="1" applyAlignment="1" applyProtection="1">
      <alignment horizontal="center" wrapText="1"/>
    </xf>
    <xf numFmtId="0" fontId="13" fillId="0" borderId="56" xfId="0" applyFont="1" applyFill="1" applyBorder="1" applyAlignment="1" applyProtection="1">
      <alignment horizontal="center"/>
    </xf>
    <xf numFmtId="0" fontId="13" fillId="0" borderId="0" xfId="0" applyFont="1" applyFill="1" applyBorder="1" applyAlignment="1" applyProtection="1">
      <alignment horizontal="center"/>
    </xf>
    <xf numFmtId="0" fontId="13" fillId="0" borderId="15" xfId="0" applyFont="1" applyFill="1" applyBorder="1" applyAlignment="1" applyProtection="1">
      <alignment horizontal="center"/>
    </xf>
    <xf numFmtId="0" fontId="13" fillId="0" borderId="24" xfId="0" applyFont="1" applyFill="1" applyBorder="1" applyAlignment="1" applyProtection="1">
      <alignment horizontal="center"/>
    </xf>
    <xf numFmtId="0" fontId="13" fillId="0" borderId="12" xfId="0" applyFont="1" applyFill="1" applyBorder="1" applyAlignment="1" applyProtection="1">
      <alignment horizontal="center"/>
    </xf>
    <xf numFmtId="0" fontId="13" fillId="0" borderId="13" xfId="0" applyFont="1" applyFill="1" applyBorder="1" applyAlignment="1" applyProtection="1">
      <alignment horizontal="center"/>
    </xf>
    <xf numFmtId="0" fontId="5" fillId="0" borderId="56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5" fillId="0" borderId="15" xfId="0" applyFont="1" applyFill="1" applyBorder="1" applyAlignment="1" applyProtection="1">
      <alignment horizontal="center"/>
      <protection hidden="1"/>
    </xf>
    <xf numFmtId="0" fontId="5" fillId="0" borderId="24" xfId="0" applyFont="1" applyFill="1" applyBorder="1" applyAlignment="1" applyProtection="1">
      <alignment horizontal="center"/>
      <protection hidden="1"/>
    </xf>
    <xf numFmtId="0" fontId="5" fillId="5" borderId="55" xfId="0" applyFont="1" applyFill="1" applyBorder="1" applyAlignment="1" applyProtection="1">
      <alignment horizontal="center"/>
      <protection hidden="1"/>
    </xf>
    <xf numFmtId="0" fontId="5" fillId="5" borderId="14" xfId="0" applyFont="1" applyFill="1" applyBorder="1" applyAlignment="1" applyProtection="1">
      <alignment horizontal="center"/>
      <protection hidden="1"/>
    </xf>
    <xf numFmtId="0" fontId="5" fillId="5" borderId="24" xfId="0" applyFont="1" applyFill="1" applyBorder="1" applyAlignment="1" applyProtection="1">
      <alignment horizontal="center"/>
      <protection hidden="1"/>
    </xf>
    <xf numFmtId="0" fontId="5" fillId="5" borderId="13" xfId="0" applyFont="1" applyFill="1" applyBorder="1" applyAlignment="1" applyProtection="1">
      <alignment horizontal="center"/>
      <protection hidden="1"/>
    </xf>
    <xf numFmtId="2" fontId="0" fillId="10" borderId="43" xfId="0" applyNumberFormat="1" applyFill="1" applyBorder="1" applyAlignment="1" applyProtection="1">
      <alignment horizontal="right" vertical="center"/>
    </xf>
    <xf numFmtId="2" fontId="0" fillId="10" borderId="1" xfId="0" applyNumberFormat="1" applyFill="1" applyBorder="1" applyAlignment="1" applyProtection="1">
      <alignment horizontal="right" vertical="center"/>
    </xf>
    <xf numFmtId="2" fontId="0" fillId="10" borderId="41" xfId="0" applyNumberFormat="1" applyFill="1" applyBorder="1" applyAlignment="1" applyProtection="1">
      <alignment horizontal="right" vertical="center"/>
    </xf>
    <xf numFmtId="0" fontId="5" fillId="0" borderId="17" xfId="0" applyFont="1" applyFill="1" applyBorder="1" applyAlignment="1" applyProtection="1">
      <alignment horizontal="left" vertical="center"/>
    </xf>
    <xf numFmtId="0" fontId="5" fillId="0" borderId="9" xfId="0" applyFont="1" applyFill="1" applyBorder="1" applyAlignment="1" applyProtection="1">
      <alignment horizontal="left" vertical="center"/>
    </xf>
    <xf numFmtId="0" fontId="5" fillId="0" borderId="11" xfId="0" applyFont="1" applyFill="1" applyBorder="1" applyAlignment="1" applyProtection="1">
      <alignment horizontal="left" vertical="center"/>
    </xf>
    <xf numFmtId="0" fontId="5" fillId="0" borderId="12" xfId="0" applyFont="1" applyFill="1" applyBorder="1" applyAlignment="1" applyProtection="1">
      <alignment horizontal="left" vertical="center"/>
    </xf>
    <xf numFmtId="0" fontId="5" fillId="0" borderId="20" xfId="0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13" fillId="5" borderId="21" xfId="0" applyFont="1" applyFill="1" applyBorder="1" applyAlignment="1" applyProtection="1">
      <alignment horizontal="left"/>
    </xf>
    <xf numFmtId="0" fontId="5" fillId="5" borderId="10" xfId="0" applyFont="1" applyFill="1" applyBorder="1"/>
    <xf numFmtId="0" fontId="5" fillId="5" borderId="53" xfId="0" applyFont="1" applyFill="1" applyBorder="1"/>
    <xf numFmtId="0" fontId="8" fillId="5" borderId="21" xfId="0" applyFont="1" applyFill="1" applyBorder="1" applyAlignment="1" applyProtection="1">
      <alignment horizontal="left"/>
    </xf>
    <xf numFmtId="0" fontId="8" fillId="5" borderId="10" xfId="0" applyFont="1" applyFill="1" applyBorder="1" applyAlignment="1" applyProtection="1">
      <alignment horizontal="left"/>
    </xf>
    <xf numFmtId="0" fontId="8" fillId="5" borderId="53" xfId="0" applyFont="1" applyFill="1" applyBorder="1" applyAlignment="1" applyProtection="1">
      <alignment horizontal="left"/>
    </xf>
    <xf numFmtId="0" fontId="5" fillId="0" borderId="52" xfId="0" applyFont="1" applyFill="1" applyBorder="1" applyAlignment="1" applyProtection="1">
      <alignment horizontal="left" vertical="center" wrapText="1"/>
    </xf>
    <xf numFmtId="0" fontId="5" fillId="0" borderId="42" xfId="0" applyFont="1" applyFill="1" applyBorder="1" applyAlignment="1" applyProtection="1">
      <alignment horizontal="left" vertical="center" wrapText="1"/>
    </xf>
    <xf numFmtId="0" fontId="2" fillId="0" borderId="10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vertical="center" textRotation="90"/>
    </xf>
    <xf numFmtId="0" fontId="0" fillId="8" borderId="59" xfId="0" applyFill="1" applyBorder="1" applyAlignment="1" applyProtection="1">
      <alignment horizontal="center" vertical="center"/>
    </xf>
    <xf numFmtId="0" fontId="0" fillId="8" borderId="60" xfId="0" applyFill="1" applyBorder="1" applyAlignment="1" applyProtection="1">
      <alignment horizontal="center" vertical="center"/>
    </xf>
    <xf numFmtId="0" fontId="0" fillId="8" borderId="25" xfId="0" applyFill="1" applyBorder="1" applyAlignment="1" applyProtection="1">
      <alignment horizontal="center" vertical="center"/>
    </xf>
    <xf numFmtId="2" fontId="0" fillId="12" borderId="29" xfId="0" applyNumberFormat="1" applyFill="1" applyBorder="1" applyAlignment="1" applyProtection="1">
      <alignment horizontal="center" vertical="center"/>
    </xf>
    <xf numFmtId="2" fontId="0" fillId="12" borderId="32" xfId="0" applyNumberFormat="1" applyFill="1" applyBorder="1" applyAlignment="1" applyProtection="1">
      <alignment horizontal="center" vertical="center"/>
    </xf>
    <xf numFmtId="2" fontId="0" fillId="12" borderId="30" xfId="0" applyNumberFormat="1" applyFill="1" applyBorder="1" applyAlignment="1" applyProtection="1">
      <alignment horizontal="center" vertical="center"/>
    </xf>
    <xf numFmtId="0" fontId="5" fillId="6" borderId="13" xfId="0" applyFont="1" applyFill="1" applyBorder="1"/>
    <xf numFmtId="0" fontId="0" fillId="15" borderId="52" xfId="0" applyFill="1" applyBorder="1" applyAlignment="1" applyProtection="1">
      <alignment horizontal="center" vertical="center"/>
    </xf>
    <xf numFmtId="0" fontId="0" fillId="15" borderId="64" xfId="0" applyFill="1" applyBorder="1" applyAlignment="1" applyProtection="1">
      <alignment horizontal="center" vertical="center"/>
    </xf>
    <xf numFmtId="0" fontId="0" fillId="5" borderId="65" xfId="0" applyFill="1" applyBorder="1" applyAlignment="1" applyProtection="1">
      <alignment horizontal="center" vertical="center"/>
    </xf>
    <xf numFmtId="0" fontId="0" fillId="5" borderId="66" xfId="0" applyFill="1" applyBorder="1" applyAlignment="1" applyProtection="1">
      <alignment horizontal="center" vertical="center"/>
    </xf>
    <xf numFmtId="0" fontId="0" fillId="5" borderId="11" xfId="0" applyFill="1" applyBorder="1" applyAlignment="1" applyProtection="1">
      <alignment horizontal="center" vertical="center"/>
    </xf>
    <xf numFmtId="0" fontId="0" fillId="5" borderId="13" xfId="0" applyFill="1" applyBorder="1" applyAlignment="1" applyProtection="1">
      <alignment horizontal="center" vertical="center"/>
    </xf>
    <xf numFmtId="2" fontId="39" fillId="0" borderId="17" xfId="0" applyNumberFormat="1" applyFont="1" applyFill="1" applyBorder="1" applyAlignment="1" applyProtection="1">
      <alignment horizontal="center" vertical="center"/>
    </xf>
    <xf numFmtId="2" fontId="39" fillId="0" borderId="14" xfId="0" applyNumberFormat="1" applyFont="1" applyFill="1" applyBorder="1" applyAlignment="1" applyProtection="1">
      <alignment horizontal="center" vertical="center"/>
    </xf>
    <xf numFmtId="2" fontId="39" fillId="0" borderId="20" xfId="0" applyNumberFormat="1" applyFont="1" applyFill="1" applyBorder="1" applyAlignment="1" applyProtection="1">
      <alignment horizontal="center" vertical="center"/>
    </xf>
    <xf numFmtId="2" fontId="39" fillId="0" borderId="15" xfId="0" applyNumberFormat="1" applyFont="1" applyFill="1" applyBorder="1" applyAlignment="1" applyProtection="1">
      <alignment horizontal="center" vertical="center"/>
    </xf>
    <xf numFmtId="2" fontId="39" fillId="0" borderId="11" xfId="0" applyNumberFormat="1" applyFont="1" applyFill="1" applyBorder="1" applyAlignment="1" applyProtection="1">
      <alignment horizontal="center" vertical="center"/>
    </xf>
    <xf numFmtId="2" fontId="39" fillId="0" borderId="13" xfId="0" applyNumberFormat="1" applyFont="1" applyFill="1" applyBorder="1" applyAlignment="1" applyProtection="1">
      <alignment horizontal="center" vertical="center"/>
    </xf>
    <xf numFmtId="0" fontId="5" fillId="5" borderId="5" xfId="0" applyFont="1" applyFill="1" applyBorder="1" applyAlignment="1" applyProtection="1">
      <alignment horizontal="center"/>
      <protection hidden="1"/>
    </xf>
    <xf numFmtId="0" fontId="5" fillId="5" borderId="58" xfId="0" applyFont="1" applyFill="1" applyBorder="1" applyAlignment="1" applyProtection="1">
      <alignment horizontal="center"/>
      <protection hidden="1"/>
    </xf>
    <xf numFmtId="0" fontId="0" fillId="8" borderId="43" xfId="0" applyFill="1" applyBorder="1" applyAlignment="1" applyProtection="1">
      <alignment horizontal="center" vertical="center"/>
    </xf>
    <xf numFmtId="0" fontId="0" fillId="8" borderId="54" xfId="0" applyFill="1" applyBorder="1" applyAlignment="1" applyProtection="1">
      <alignment horizontal="center" vertical="center"/>
    </xf>
    <xf numFmtId="0" fontId="0" fillId="8" borderId="1" xfId="0" applyFill="1" applyBorder="1" applyAlignment="1" applyProtection="1">
      <alignment horizontal="center" vertical="center"/>
    </xf>
    <xf numFmtId="2" fontId="0" fillId="8" borderId="39" xfId="0" applyNumberFormat="1" applyFill="1" applyBorder="1" applyAlignment="1" applyProtection="1">
      <alignment horizontal="center" vertical="center"/>
    </xf>
    <xf numFmtId="2" fontId="0" fillId="8" borderId="54" xfId="0" applyNumberFormat="1" applyFill="1" applyBorder="1" applyAlignment="1" applyProtection="1">
      <alignment horizontal="center" vertical="center"/>
    </xf>
    <xf numFmtId="2" fontId="0" fillId="8" borderId="1" xfId="0" applyNumberFormat="1" applyFill="1" applyBorder="1" applyAlignment="1" applyProtection="1">
      <alignment horizontal="center" vertical="center"/>
    </xf>
    <xf numFmtId="0" fontId="5" fillId="0" borderId="46" xfId="0" applyFont="1" applyFill="1" applyBorder="1" applyAlignment="1" applyProtection="1">
      <alignment horizontal="left" vertical="center"/>
    </xf>
    <xf numFmtId="0" fontId="5" fillId="0" borderId="27" xfId="0" applyFont="1" applyFill="1" applyBorder="1" applyAlignment="1" applyProtection="1">
      <alignment horizontal="left" vertical="center"/>
    </xf>
    <xf numFmtId="0" fontId="5" fillId="6" borderId="55" xfId="0" applyFont="1" applyFill="1" applyBorder="1" applyAlignment="1" applyProtection="1">
      <alignment horizontal="center" vertical="center"/>
      <protection hidden="1"/>
    </xf>
    <xf numFmtId="0" fontId="5" fillId="6" borderId="56" xfId="0" applyFont="1" applyFill="1" applyBorder="1" applyAlignment="1" applyProtection="1">
      <alignment horizontal="center" vertical="center"/>
      <protection hidden="1"/>
    </xf>
    <xf numFmtId="0" fontId="5" fillId="6" borderId="24" xfId="0" applyFont="1" applyFill="1" applyBorder="1" applyAlignment="1" applyProtection="1">
      <alignment horizontal="center" vertical="center"/>
      <protection hidden="1"/>
    </xf>
    <xf numFmtId="2" fontId="0" fillId="8" borderId="41" xfId="0" applyNumberFormat="1" applyFill="1" applyBorder="1" applyAlignment="1" applyProtection="1">
      <alignment horizontal="center" vertical="center"/>
    </xf>
    <xf numFmtId="2" fontId="0" fillId="14" borderId="43" xfId="0" applyNumberFormat="1" applyFill="1" applyBorder="1" applyAlignment="1" applyProtection="1">
      <alignment horizontal="center" vertical="center"/>
    </xf>
    <xf numFmtId="2" fontId="0" fillId="14" borderId="54" xfId="0" applyNumberFormat="1" applyFill="1" applyBorder="1" applyAlignment="1" applyProtection="1">
      <alignment horizontal="center" vertical="center"/>
    </xf>
    <xf numFmtId="2" fontId="0" fillId="14" borderId="41" xfId="0" applyNumberForma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wrapText="1"/>
    </xf>
    <xf numFmtId="0" fontId="8" fillId="0" borderId="21" xfId="0" applyFont="1" applyFill="1" applyBorder="1" applyAlignment="1" applyProtection="1">
      <alignment horizontal="left" wrapText="1"/>
    </xf>
    <xf numFmtId="0" fontId="8" fillId="0" borderId="10" xfId="0" applyFont="1" applyFill="1" applyBorder="1" applyAlignment="1" applyProtection="1">
      <alignment horizontal="left" wrapText="1"/>
    </xf>
    <xf numFmtId="0" fontId="8" fillId="0" borderId="9" xfId="0" applyFont="1" applyFill="1" applyBorder="1" applyAlignment="1" applyProtection="1">
      <alignment horizontal="left" wrapText="1"/>
    </xf>
    <xf numFmtId="0" fontId="8" fillId="0" borderId="14" xfId="0" applyFont="1" applyFill="1" applyBorder="1" applyAlignment="1" applyProtection="1">
      <alignment horizontal="left" wrapText="1"/>
    </xf>
    <xf numFmtId="0" fontId="8" fillId="0" borderId="12" xfId="0" applyFont="1" applyFill="1" applyBorder="1" applyAlignment="1" applyProtection="1">
      <alignment horizontal="left"/>
    </xf>
    <xf numFmtId="0" fontId="11" fillId="0" borderId="12" xfId="0" applyFont="1" applyFill="1" applyBorder="1" applyAlignment="1" applyProtection="1">
      <alignment horizontal="left"/>
    </xf>
    <xf numFmtId="0" fontId="11" fillId="0" borderId="13" xfId="0" applyFont="1" applyFill="1" applyBorder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18" fillId="0" borderId="0" xfId="0" applyFont="1" applyAlignment="1" applyProtection="1"/>
    <xf numFmtId="0" fontId="8" fillId="0" borderId="9" xfId="0" applyFont="1" applyBorder="1" applyAlignment="1" applyProtection="1">
      <alignment horizontal="left"/>
    </xf>
    <xf numFmtId="0" fontId="11" fillId="0" borderId="9" xfId="0" applyFont="1" applyBorder="1" applyAlignment="1" applyProtection="1">
      <alignment horizontal="left"/>
    </xf>
    <xf numFmtId="0" fontId="11" fillId="0" borderId="14" xfId="0" applyFont="1" applyBorder="1" applyAlignment="1" applyProtection="1">
      <alignment horizontal="left"/>
    </xf>
    <xf numFmtId="0" fontId="8" fillId="0" borderId="9" xfId="0" applyFont="1" applyFill="1" applyBorder="1" applyAlignment="1" applyProtection="1">
      <alignment horizontal="left"/>
    </xf>
    <xf numFmtId="0" fontId="8" fillId="0" borderId="14" xfId="0" applyFont="1" applyFill="1" applyBorder="1" applyAlignment="1" applyProtection="1">
      <alignment horizontal="left"/>
    </xf>
    <xf numFmtId="2" fontId="0" fillId="10" borderId="59" xfId="0" applyNumberFormat="1" applyFill="1" applyBorder="1" applyAlignment="1" applyProtection="1">
      <alignment horizontal="center" vertical="center"/>
    </xf>
    <xf numFmtId="2" fontId="0" fillId="10" borderId="60" xfId="0" applyNumberFormat="1" applyFill="1" applyBorder="1" applyAlignment="1" applyProtection="1">
      <alignment horizontal="center" vertical="center"/>
    </xf>
    <xf numFmtId="2" fontId="0" fillId="10" borderId="61" xfId="0" applyNumberFormat="1" applyFill="1" applyBorder="1" applyAlignment="1" applyProtection="1">
      <alignment horizontal="center" vertical="center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7" xfId="0" applyFont="1" applyFill="1" applyBorder="1" applyAlignment="1" applyProtection="1">
      <alignment horizontal="left" vertical="center" wrapText="1"/>
    </xf>
    <xf numFmtId="0" fontId="5" fillId="0" borderId="46" xfId="0" applyFont="1" applyFill="1" applyBorder="1" applyAlignment="1" applyProtection="1">
      <alignment horizontal="left" vertical="center" wrapText="1"/>
    </xf>
    <xf numFmtId="0" fontId="5" fillId="0" borderId="47" xfId="0" applyFont="1" applyFill="1" applyBorder="1" applyAlignment="1" applyProtection="1">
      <alignment horizontal="left" vertical="center" wrapText="1"/>
    </xf>
    <xf numFmtId="0" fontId="5" fillId="0" borderId="35" xfId="0" applyFont="1" applyFill="1" applyBorder="1" applyAlignment="1" applyProtection="1">
      <alignment horizontal="left" vertical="center" wrapText="1"/>
    </xf>
    <xf numFmtId="0" fontId="5" fillId="0" borderId="47" xfId="0" applyFont="1" applyFill="1" applyBorder="1" applyAlignment="1" applyProtection="1">
      <alignment horizontal="left" vertical="center"/>
    </xf>
    <xf numFmtId="0" fontId="5" fillId="0" borderId="35" xfId="0" applyFont="1" applyFill="1" applyBorder="1" applyAlignment="1" applyProtection="1">
      <alignment horizontal="left" vertical="center"/>
    </xf>
    <xf numFmtId="0" fontId="3" fillId="11" borderId="43" xfId="0" applyFont="1" applyFill="1" applyBorder="1" applyAlignment="1" applyProtection="1">
      <alignment horizontal="center" vertical="center" textRotation="90"/>
    </xf>
    <xf numFmtId="0" fontId="3" fillId="11" borderId="54" xfId="0" applyFont="1" applyFill="1" applyBorder="1" applyAlignment="1" applyProtection="1">
      <alignment horizontal="center" vertical="center" textRotation="90"/>
    </xf>
    <xf numFmtId="0" fontId="3" fillId="11" borderId="41" xfId="0" applyFont="1" applyFill="1" applyBorder="1" applyAlignment="1" applyProtection="1">
      <alignment horizontal="center" vertical="center" textRotation="90"/>
    </xf>
    <xf numFmtId="2" fontId="5" fillId="12" borderId="57" xfId="0" applyNumberFormat="1" applyFont="1" applyFill="1" applyBorder="1" applyAlignment="1" applyProtection="1">
      <alignment horizontal="center" vertical="center"/>
      <protection hidden="1"/>
    </xf>
    <xf numFmtId="2" fontId="5" fillId="12" borderId="38" xfId="0" applyNumberFormat="1" applyFont="1" applyFill="1" applyBorder="1" applyAlignment="1" applyProtection="1">
      <alignment horizontal="center" vertical="center"/>
      <protection hidden="1"/>
    </xf>
    <xf numFmtId="0" fontId="3" fillId="13" borderId="43" xfId="0" applyFont="1" applyFill="1" applyBorder="1" applyAlignment="1" applyProtection="1">
      <alignment horizontal="center" vertical="center" textRotation="90"/>
    </xf>
    <xf numFmtId="0" fontId="3" fillId="13" borderId="54" xfId="0" applyFont="1" applyFill="1" applyBorder="1" applyAlignment="1" applyProtection="1">
      <alignment horizontal="center" vertical="center" textRotation="90"/>
    </xf>
    <xf numFmtId="0" fontId="3" fillId="13" borderId="41" xfId="0" applyFont="1" applyFill="1" applyBorder="1" applyAlignment="1" applyProtection="1">
      <alignment horizontal="center" vertical="center" textRotation="90"/>
    </xf>
    <xf numFmtId="0" fontId="5" fillId="0" borderId="11" xfId="0" applyFont="1" applyFill="1" applyBorder="1" applyAlignment="1" applyProtection="1">
      <alignment horizontal="left" vertical="center" wrapText="1"/>
    </xf>
    <xf numFmtId="0" fontId="5" fillId="0" borderId="27" xfId="0" applyFont="1" applyFill="1" applyBorder="1" applyAlignment="1" applyProtection="1">
      <alignment horizontal="left" vertical="center" wrapText="1"/>
    </xf>
    <xf numFmtId="0" fontId="5" fillId="0" borderId="52" xfId="0" applyFont="1" applyFill="1" applyBorder="1" applyAlignment="1" applyProtection="1">
      <alignment horizontal="left" vertical="center"/>
    </xf>
    <xf numFmtId="0" fontId="5" fillId="0" borderId="42" xfId="0" applyFont="1" applyFill="1" applyBorder="1" applyAlignment="1" applyProtection="1">
      <alignment horizontal="left" vertical="center"/>
    </xf>
    <xf numFmtId="0" fontId="5" fillId="0" borderId="51" xfId="0" applyFont="1" applyFill="1" applyBorder="1" applyAlignment="1" applyProtection="1">
      <alignment horizontal="left" vertical="center"/>
    </xf>
    <xf numFmtId="14" fontId="5" fillId="0" borderId="0" xfId="0" applyNumberFormat="1" applyFont="1" applyAlignment="1" applyProtection="1">
      <alignment horizontal="left"/>
    </xf>
    <xf numFmtId="2" fontId="0" fillId="12" borderId="43" xfId="0" applyNumberFormat="1" applyFill="1" applyBorder="1" applyAlignment="1" applyProtection="1">
      <alignment horizontal="center" vertical="center"/>
    </xf>
    <xf numFmtId="2" fontId="0" fillId="12" borderId="54" xfId="0" applyNumberFormat="1" applyFill="1" applyBorder="1" applyAlignment="1" applyProtection="1">
      <alignment horizontal="center" vertical="center"/>
    </xf>
    <xf numFmtId="2" fontId="0" fillId="12" borderId="1" xfId="0" applyNumberFormat="1" applyFill="1" applyBorder="1" applyAlignment="1" applyProtection="1">
      <alignment horizontal="center" vertical="center"/>
    </xf>
    <xf numFmtId="2" fontId="0" fillId="12" borderId="39" xfId="0" applyNumberFormat="1" applyFill="1" applyBorder="1" applyAlignment="1" applyProtection="1">
      <alignment horizontal="center" vertical="center"/>
    </xf>
    <xf numFmtId="2" fontId="0" fillId="12" borderId="41" xfId="0" applyNumberFormat="1" applyFill="1" applyBorder="1" applyAlignment="1" applyProtection="1">
      <alignment horizontal="center" vertical="center"/>
    </xf>
    <xf numFmtId="2" fontId="0" fillId="7" borderId="43" xfId="0" applyNumberFormat="1" applyFill="1" applyBorder="1" applyAlignment="1" applyProtection="1">
      <alignment horizontal="center" vertical="center"/>
    </xf>
    <xf numFmtId="2" fontId="0" fillId="7" borderId="54" xfId="0" applyNumberFormat="1" applyFill="1" applyBorder="1" applyAlignment="1" applyProtection="1">
      <alignment horizontal="center" vertical="center"/>
    </xf>
    <xf numFmtId="2" fontId="0" fillId="7" borderId="41" xfId="0" applyNumberFormat="1" applyFill="1" applyBorder="1" applyAlignment="1" applyProtection="1">
      <alignment horizontal="center" vertical="center"/>
    </xf>
    <xf numFmtId="0" fontId="5" fillId="0" borderId="55" xfId="0" applyFont="1" applyFill="1" applyBorder="1" applyAlignment="1" applyProtection="1">
      <alignment horizontal="center" vertical="center"/>
      <protection hidden="1"/>
    </xf>
    <xf numFmtId="0" fontId="5" fillId="0" borderId="14" xfId="0" applyFont="1" applyFill="1" applyBorder="1" applyAlignment="1" applyProtection="1">
      <alignment horizontal="center" vertical="center"/>
      <protection hidden="1"/>
    </xf>
    <xf numFmtId="0" fontId="5" fillId="0" borderId="24" xfId="0" applyFont="1" applyFill="1" applyBorder="1" applyAlignment="1" applyProtection="1">
      <alignment horizontal="center" vertical="center"/>
      <protection hidden="1"/>
    </xf>
    <xf numFmtId="0" fontId="5" fillId="0" borderId="13" xfId="0" applyFont="1" applyFill="1" applyBorder="1" applyAlignment="1" applyProtection="1">
      <alignment horizontal="center" vertical="center"/>
      <protection hidden="1"/>
    </xf>
    <xf numFmtId="0" fontId="13" fillId="5" borderId="10" xfId="0" applyFont="1" applyFill="1" applyBorder="1" applyAlignment="1" applyProtection="1">
      <alignment horizontal="left"/>
    </xf>
    <xf numFmtId="0" fontId="13" fillId="5" borderId="53" xfId="0" applyFont="1" applyFill="1" applyBorder="1" applyAlignment="1" applyProtection="1">
      <alignment horizontal="left"/>
    </xf>
    <xf numFmtId="2" fontId="0" fillId="10" borderId="54" xfId="0" applyNumberFormat="1" applyFill="1" applyBorder="1" applyAlignment="1" applyProtection="1">
      <alignment horizontal="right" vertical="center"/>
    </xf>
    <xf numFmtId="0" fontId="5" fillId="0" borderId="56" xfId="0" applyFont="1" applyFill="1" applyBorder="1" applyAlignment="1" applyProtection="1">
      <alignment horizontal="center" vertical="center"/>
      <protection hidden="1"/>
    </xf>
    <xf numFmtId="0" fontId="5" fillId="0" borderId="15" xfId="0" applyFont="1" applyFill="1" applyBorder="1" applyAlignment="1" applyProtection="1">
      <alignment horizontal="center" vertical="center"/>
      <protection hidden="1"/>
    </xf>
  </cellXfs>
  <cellStyles count="2">
    <cellStyle name="Standard" xfId="0" builtinId="0"/>
    <cellStyle name="Standard 2" xfId="1"/>
  </cellStyles>
  <dxfs count="50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18</xdr:row>
      <xdr:rowOff>0</xdr:rowOff>
    </xdr:from>
    <xdr:to>
      <xdr:col>5</xdr:col>
      <xdr:colOff>552450</xdr:colOff>
      <xdr:row>20</xdr:row>
      <xdr:rowOff>0</xdr:rowOff>
    </xdr:to>
    <xdr:sp macro="" textlink="">
      <xdr:nvSpPr>
        <xdr:cNvPr id="111618" name="Rectangle 2"/>
        <xdr:cNvSpPr>
          <a:spLocks noChangeArrowheads="1"/>
        </xdr:cNvSpPr>
      </xdr:nvSpPr>
      <xdr:spPr bwMode="auto">
        <a:xfrm>
          <a:off x="3657600" y="3152775"/>
          <a:ext cx="552450" cy="323850"/>
        </a:xfrm>
        <a:prstGeom prst="rect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552450</xdr:colOff>
      <xdr:row>23</xdr:row>
      <xdr:rowOff>0</xdr:rowOff>
    </xdr:to>
    <xdr:sp macro="" textlink="">
      <xdr:nvSpPr>
        <xdr:cNvPr id="111619" name="Rectangle 3"/>
        <xdr:cNvSpPr>
          <a:spLocks noChangeArrowheads="1"/>
        </xdr:cNvSpPr>
      </xdr:nvSpPr>
      <xdr:spPr bwMode="auto">
        <a:xfrm>
          <a:off x="3657600" y="3638550"/>
          <a:ext cx="552450" cy="323850"/>
        </a:xfrm>
        <a:prstGeom prst="rect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ENUTZER\SYHA\syha-Arbeitsebene\2007\Auswertungshilfe-2007-2008\Version-1.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PY\Blind\Bildung\Auswertehilfe\Alttest%202010-100-B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n Prüflinge"/>
      <sheetName val="Einstellungen"/>
      <sheetName val="Teil 1"/>
      <sheetName val="Teil 2 praktisch"/>
      <sheetName val="Teil 2 schriftlich"/>
      <sheetName val="Gesamt"/>
      <sheetName val="mündliche"/>
      <sheetName val="Zeugnis"/>
    </sheetNames>
    <sheetDataSet>
      <sheetData sheetId="0">
        <row r="2">
          <cell r="A2" t="str">
            <v xml:space="preserve">Gesellenprüfung Kfz-Mechatroniker/in 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n"/>
      <sheetName val="Einstellungen"/>
      <sheetName val="Übersicht Gesellenprüfung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P19"/>
      <sheetName val="P20"/>
      <sheetName val="P21"/>
      <sheetName val="P22"/>
      <sheetName val="P23"/>
      <sheetName val="P24"/>
      <sheetName val="P25"/>
      <sheetName val="P26"/>
      <sheetName val="P27"/>
      <sheetName val="P28"/>
      <sheetName val="P29"/>
      <sheetName val="P30"/>
      <sheetName val="P31"/>
      <sheetName val="P32"/>
      <sheetName val="P33"/>
      <sheetName val="P34"/>
      <sheetName val="P35"/>
      <sheetName val="P36"/>
      <sheetName val="P37"/>
      <sheetName val="P38"/>
      <sheetName val="P39"/>
      <sheetName val="P40"/>
      <sheetName val="P41"/>
      <sheetName val="P42"/>
      <sheetName val="P43"/>
      <sheetName val="P44"/>
      <sheetName val="P45"/>
      <sheetName val="P46"/>
      <sheetName val="P47"/>
      <sheetName val="P48"/>
      <sheetName val="P49"/>
      <sheetName val="P50"/>
      <sheetName val="P51"/>
      <sheetName val="P52"/>
      <sheetName val="P53"/>
      <sheetName val="P54"/>
      <sheetName val="P55"/>
      <sheetName val="P56"/>
      <sheetName val="P57"/>
      <sheetName val="P58"/>
      <sheetName val="P59"/>
      <sheetName val="P60"/>
      <sheetName val="P61"/>
      <sheetName val="P62"/>
      <sheetName val="P63"/>
      <sheetName val="P64"/>
      <sheetName val="P65"/>
      <sheetName val="P66"/>
      <sheetName val="P67"/>
      <sheetName val="P68"/>
      <sheetName val="P69"/>
      <sheetName val="P70"/>
      <sheetName val="P71"/>
      <sheetName val="P72"/>
      <sheetName val="P73"/>
      <sheetName val="P74"/>
      <sheetName val="P75"/>
      <sheetName val="P76"/>
      <sheetName val="P77"/>
      <sheetName val="P78"/>
      <sheetName val="P79"/>
      <sheetName val="P80"/>
      <sheetName val="P81"/>
      <sheetName val="P82"/>
      <sheetName val="P83"/>
      <sheetName val="P84"/>
      <sheetName val="P85"/>
      <sheetName val="P86"/>
      <sheetName val="P87"/>
      <sheetName val="P88"/>
      <sheetName val="P89"/>
      <sheetName val="P90"/>
      <sheetName val="P91"/>
      <sheetName val="P92"/>
      <sheetName val="P93"/>
      <sheetName val="P94"/>
      <sheetName val="P95"/>
      <sheetName val="P96"/>
      <sheetName val="P97"/>
      <sheetName val="P98"/>
      <sheetName val="P99"/>
      <sheetName val="P100"/>
    </sheetNames>
    <sheetDataSet>
      <sheetData sheetId="0" refreshError="1"/>
      <sheetData sheetId="1" refreshError="1">
        <row r="10">
          <cell r="F10" t="str">
            <v>Teil 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7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9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1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2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3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4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5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6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7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6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7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8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9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5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51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2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3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Q110"/>
  <sheetViews>
    <sheetView topLeftCell="A13" zoomScaleNormal="100" workbookViewId="0">
      <selection activeCell="C11" sqref="C11"/>
    </sheetView>
  </sheetViews>
  <sheetFormatPr baseColWidth="10" defaultRowHeight="12.75" x14ac:dyDescent="0.2"/>
  <cols>
    <col min="1" max="1" width="6.7109375" style="203" customWidth="1"/>
    <col min="2" max="2" width="4.42578125" style="203" customWidth="1"/>
    <col min="3" max="4" width="15.42578125" style="203" customWidth="1"/>
    <col min="5" max="6" width="10.5703125" style="203" customWidth="1"/>
    <col min="7" max="7" width="11.140625" style="203" customWidth="1"/>
    <col min="8" max="8" width="22.7109375" style="203" customWidth="1"/>
    <col min="9" max="9" width="6.7109375" style="203" customWidth="1"/>
    <col min="10" max="11" width="18.7109375" style="203" customWidth="1"/>
    <col min="12" max="12" width="22.7109375" style="203" customWidth="1"/>
    <col min="13" max="13" width="6.7109375" style="203" customWidth="1"/>
    <col min="14" max="14" width="18.7109375" style="203" customWidth="1"/>
    <col min="15" max="15" width="9.85546875" style="203" customWidth="1"/>
    <col min="16" max="16" width="11.140625" style="203" customWidth="1"/>
    <col min="17" max="16384" width="11.42578125" style="203"/>
  </cols>
  <sheetData>
    <row r="1" spans="1:17" ht="18" x14ac:dyDescent="0.25">
      <c r="A1" s="224" t="s">
        <v>85</v>
      </c>
      <c r="B1" s="224"/>
    </row>
    <row r="2" spans="1:17" s="223" customFormat="1" ht="15" x14ac:dyDescent="0.25">
      <c r="A2" s="223" t="s">
        <v>32</v>
      </c>
    </row>
    <row r="3" spans="1:17" ht="14.25" x14ac:dyDescent="0.2">
      <c r="A3" s="313"/>
      <c r="B3" s="313"/>
      <c r="C3" s="313"/>
      <c r="D3" s="314"/>
      <c r="E3" s="314"/>
      <c r="F3" s="221"/>
    </row>
    <row r="4" spans="1:17" x14ac:dyDescent="0.2">
      <c r="A4" s="315" t="str">
        <f>Einstellungen!F11</f>
        <v>Personenkraftwagentechnik</v>
      </c>
      <c r="B4" s="315"/>
      <c r="C4" s="315"/>
      <c r="D4" s="315"/>
      <c r="E4" s="222"/>
      <c r="F4" s="221"/>
      <c r="N4" s="317"/>
      <c r="O4" s="317"/>
      <c r="P4" s="317"/>
    </row>
    <row r="5" spans="1:17" ht="14.25" x14ac:dyDescent="0.2">
      <c r="A5" s="220"/>
      <c r="B5" s="220"/>
      <c r="D5" s="219"/>
      <c r="E5" s="218"/>
      <c r="F5" s="218"/>
      <c r="N5" s="317"/>
      <c r="O5" s="317"/>
      <c r="P5" s="317"/>
    </row>
    <row r="6" spans="1:17" ht="14.25" x14ac:dyDescent="0.2">
      <c r="A6" s="220"/>
      <c r="B6" s="220"/>
      <c r="D6" s="219"/>
      <c r="E6" s="218"/>
      <c r="F6" s="218"/>
      <c r="N6" s="317"/>
      <c r="O6" s="317"/>
      <c r="P6" s="317"/>
    </row>
    <row r="7" spans="1:17" ht="14.25" x14ac:dyDescent="0.2">
      <c r="A7" s="220"/>
      <c r="B7" s="220"/>
      <c r="D7" s="219"/>
      <c r="E7" s="218"/>
      <c r="F7" s="218"/>
      <c r="O7" s="321" t="s">
        <v>125</v>
      </c>
      <c r="P7" s="321"/>
    </row>
    <row r="8" spans="1:17" x14ac:dyDescent="0.2">
      <c r="O8" s="217" t="s">
        <v>15</v>
      </c>
      <c r="P8" s="217" t="s">
        <v>16</v>
      </c>
      <c r="Q8" s="216"/>
    </row>
    <row r="9" spans="1:17" s="209" customFormat="1" ht="12" customHeight="1" x14ac:dyDescent="0.2">
      <c r="A9" s="214"/>
      <c r="B9" s="214" t="s">
        <v>37</v>
      </c>
      <c r="C9" s="214"/>
      <c r="D9" s="214"/>
      <c r="E9" s="212" t="s">
        <v>87</v>
      </c>
      <c r="F9" s="212" t="s">
        <v>87</v>
      </c>
      <c r="G9" s="318" t="s">
        <v>88</v>
      </c>
      <c r="H9" s="319" t="s">
        <v>33</v>
      </c>
      <c r="I9" s="319"/>
      <c r="J9" s="319"/>
      <c r="K9" s="316" t="s">
        <v>34</v>
      </c>
      <c r="L9" s="316"/>
      <c r="M9" s="316"/>
      <c r="N9" s="316"/>
      <c r="O9" s="320" t="s">
        <v>124</v>
      </c>
      <c r="P9" s="320" t="s">
        <v>123</v>
      </c>
      <c r="Q9" s="215"/>
    </row>
    <row r="10" spans="1:17" s="209" customFormat="1" ht="12" customHeight="1" x14ac:dyDescent="0.2">
      <c r="A10" s="214" t="s">
        <v>21</v>
      </c>
      <c r="B10" s="214" t="s">
        <v>69</v>
      </c>
      <c r="C10" s="214" t="s">
        <v>122</v>
      </c>
      <c r="D10" s="214" t="s">
        <v>121</v>
      </c>
      <c r="E10" s="213" t="s">
        <v>86</v>
      </c>
      <c r="F10" s="212" t="s">
        <v>120</v>
      </c>
      <c r="G10" s="318"/>
      <c r="H10" s="211" t="s">
        <v>119</v>
      </c>
      <c r="I10" s="211" t="s">
        <v>118</v>
      </c>
      <c r="J10" s="211" t="s">
        <v>117</v>
      </c>
      <c r="K10" s="210" t="s">
        <v>61</v>
      </c>
      <c r="L10" s="210" t="s">
        <v>119</v>
      </c>
      <c r="M10" s="210" t="s">
        <v>118</v>
      </c>
      <c r="N10" s="210" t="s">
        <v>117</v>
      </c>
      <c r="O10" s="320"/>
      <c r="P10" s="320"/>
    </row>
    <row r="11" spans="1:17" x14ac:dyDescent="0.2">
      <c r="A11" s="205">
        <v>1</v>
      </c>
      <c r="B11" s="205" t="s">
        <v>37</v>
      </c>
      <c r="C11" s="205"/>
      <c r="D11" s="205"/>
      <c r="E11" s="206"/>
      <c r="F11" s="208"/>
      <c r="G11" s="207"/>
      <c r="H11" s="205"/>
      <c r="I11" s="205"/>
      <c r="J11" s="205"/>
      <c r="K11" s="205"/>
      <c r="L11" s="205"/>
      <c r="M11" s="205"/>
      <c r="N11" s="205"/>
      <c r="O11" s="204"/>
      <c r="P11" s="204"/>
    </row>
    <row r="12" spans="1:17" x14ac:dyDescent="0.2">
      <c r="A12" s="205">
        <v>2</v>
      </c>
      <c r="B12" s="205" t="s">
        <v>37</v>
      </c>
      <c r="C12" s="205"/>
      <c r="D12" s="205"/>
      <c r="E12" s="206"/>
      <c r="F12" s="205"/>
      <c r="G12" s="207"/>
      <c r="H12" s="205"/>
      <c r="I12" s="205"/>
      <c r="J12" s="205"/>
      <c r="K12" s="205"/>
      <c r="L12" s="205"/>
      <c r="M12" s="205"/>
      <c r="N12" s="205"/>
      <c r="O12" s="204"/>
      <c r="P12" s="204"/>
    </row>
    <row r="13" spans="1:17" x14ac:dyDescent="0.2">
      <c r="A13" s="205">
        <v>3</v>
      </c>
      <c r="B13" s="205" t="s">
        <v>37</v>
      </c>
      <c r="C13" s="205"/>
      <c r="D13" s="205"/>
      <c r="E13" s="206"/>
      <c r="F13" s="205"/>
      <c r="G13" s="207"/>
      <c r="H13" s="205"/>
      <c r="I13" s="205"/>
      <c r="J13" s="205"/>
      <c r="K13" s="205"/>
      <c r="L13" s="205"/>
      <c r="M13" s="205"/>
      <c r="N13" s="205"/>
      <c r="O13" s="204"/>
      <c r="P13" s="204"/>
    </row>
    <row r="14" spans="1:17" x14ac:dyDescent="0.2">
      <c r="A14" s="205">
        <v>4</v>
      </c>
      <c r="B14" s="205" t="s">
        <v>37</v>
      </c>
      <c r="C14" s="205"/>
      <c r="D14" s="205"/>
      <c r="E14" s="206"/>
      <c r="F14" s="205"/>
      <c r="G14" s="207"/>
      <c r="H14" s="205"/>
      <c r="I14" s="205"/>
      <c r="J14" s="205"/>
      <c r="K14" s="205"/>
      <c r="L14" s="205"/>
      <c r="M14" s="205"/>
      <c r="N14" s="205"/>
      <c r="O14" s="204"/>
      <c r="P14" s="204"/>
    </row>
    <row r="15" spans="1:17" x14ac:dyDescent="0.2">
      <c r="A15" s="205">
        <v>5</v>
      </c>
      <c r="B15" s="205" t="s">
        <v>37</v>
      </c>
      <c r="C15" s="205"/>
      <c r="D15" s="205"/>
      <c r="E15" s="206"/>
      <c r="F15" s="205"/>
      <c r="G15" s="207"/>
      <c r="H15" s="205"/>
      <c r="I15" s="205"/>
      <c r="J15" s="205"/>
      <c r="K15" s="205"/>
      <c r="L15" s="205"/>
      <c r="M15" s="205"/>
      <c r="N15" s="205"/>
      <c r="O15" s="204"/>
      <c r="P15" s="204"/>
    </row>
    <row r="16" spans="1:17" x14ac:dyDescent="0.2">
      <c r="A16" s="205">
        <v>6</v>
      </c>
      <c r="B16" s="205" t="s">
        <v>37</v>
      </c>
      <c r="C16" s="205"/>
      <c r="D16" s="205"/>
      <c r="E16" s="206"/>
      <c r="F16" s="205"/>
      <c r="G16" s="207"/>
      <c r="H16" s="205"/>
      <c r="I16" s="205"/>
      <c r="J16" s="205"/>
      <c r="K16" s="205"/>
      <c r="L16" s="205"/>
      <c r="M16" s="205"/>
      <c r="N16" s="205"/>
      <c r="O16" s="204"/>
      <c r="P16" s="204"/>
    </row>
    <row r="17" spans="1:16" x14ac:dyDescent="0.2">
      <c r="A17" s="205">
        <v>7</v>
      </c>
      <c r="B17" s="205" t="s">
        <v>37</v>
      </c>
      <c r="C17" s="205"/>
      <c r="D17" s="205"/>
      <c r="E17" s="206"/>
      <c r="F17" s="205"/>
      <c r="G17" s="207"/>
      <c r="H17" s="205"/>
      <c r="I17" s="205"/>
      <c r="J17" s="205"/>
      <c r="K17" s="205"/>
      <c r="L17" s="205"/>
      <c r="M17" s="205"/>
      <c r="N17" s="205"/>
      <c r="O17" s="204"/>
      <c r="P17" s="204"/>
    </row>
    <row r="18" spans="1:16" x14ac:dyDescent="0.2">
      <c r="A18" s="205">
        <v>8</v>
      </c>
      <c r="B18" s="205" t="s">
        <v>37</v>
      </c>
      <c r="C18" s="205"/>
      <c r="D18" s="205"/>
      <c r="E18" s="206"/>
      <c r="F18" s="205"/>
      <c r="G18" s="207"/>
      <c r="H18" s="205"/>
      <c r="I18" s="205"/>
      <c r="J18" s="205"/>
      <c r="K18" s="205"/>
      <c r="L18" s="205"/>
      <c r="M18" s="205"/>
      <c r="N18" s="205"/>
      <c r="O18" s="204"/>
      <c r="P18" s="204"/>
    </row>
    <row r="19" spans="1:16" x14ac:dyDescent="0.2">
      <c r="A19" s="205">
        <v>9</v>
      </c>
      <c r="B19" s="205" t="s">
        <v>37</v>
      </c>
      <c r="C19" s="205"/>
      <c r="D19" s="205"/>
      <c r="E19" s="206"/>
      <c r="F19" s="205"/>
      <c r="G19" s="207"/>
      <c r="H19" s="205"/>
      <c r="I19" s="205"/>
      <c r="J19" s="205"/>
      <c r="K19" s="205"/>
      <c r="L19" s="205"/>
      <c r="M19" s="205"/>
      <c r="N19" s="205"/>
      <c r="O19" s="204"/>
      <c r="P19" s="204"/>
    </row>
    <row r="20" spans="1:16" x14ac:dyDescent="0.2">
      <c r="A20" s="205">
        <v>10</v>
      </c>
      <c r="B20" s="205" t="s">
        <v>37</v>
      </c>
      <c r="C20" s="205"/>
      <c r="D20" s="205"/>
      <c r="E20" s="206"/>
      <c r="F20" s="205"/>
      <c r="G20" s="207"/>
      <c r="H20" s="205"/>
      <c r="I20" s="205"/>
      <c r="J20" s="205"/>
      <c r="K20" s="205"/>
      <c r="L20" s="205"/>
      <c r="M20" s="205"/>
      <c r="N20" s="205"/>
      <c r="O20" s="204"/>
      <c r="P20" s="204"/>
    </row>
    <row r="21" spans="1:16" x14ac:dyDescent="0.2">
      <c r="A21" s="205">
        <v>11</v>
      </c>
      <c r="B21" s="205" t="s">
        <v>37</v>
      </c>
      <c r="C21" s="205"/>
      <c r="D21" s="205"/>
      <c r="E21" s="206"/>
      <c r="F21" s="205"/>
      <c r="G21" s="207"/>
      <c r="H21" s="205"/>
      <c r="I21" s="205"/>
      <c r="J21" s="205"/>
      <c r="K21" s="205"/>
      <c r="L21" s="205"/>
      <c r="M21" s="205"/>
      <c r="N21" s="205"/>
      <c r="O21" s="204"/>
      <c r="P21" s="204"/>
    </row>
    <row r="22" spans="1:16" x14ac:dyDescent="0.2">
      <c r="A22" s="205">
        <v>12</v>
      </c>
      <c r="B22" s="205" t="s">
        <v>37</v>
      </c>
      <c r="C22" s="205"/>
      <c r="D22" s="205"/>
      <c r="E22" s="206"/>
      <c r="F22" s="205"/>
      <c r="G22" s="206"/>
      <c r="H22" s="205"/>
      <c r="I22" s="205"/>
      <c r="J22" s="205"/>
      <c r="K22" s="205"/>
      <c r="L22" s="205"/>
      <c r="M22" s="205"/>
      <c r="N22" s="205"/>
      <c r="O22" s="204"/>
      <c r="P22" s="204"/>
    </row>
    <row r="23" spans="1:16" x14ac:dyDescent="0.2">
      <c r="A23" s="205">
        <v>13</v>
      </c>
      <c r="B23" s="205" t="s">
        <v>37</v>
      </c>
      <c r="C23" s="205"/>
      <c r="D23" s="205"/>
      <c r="E23" s="206"/>
      <c r="F23" s="205"/>
      <c r="G23" s="206"/>
      <c r="H23" s="205"/>
      <c r="I23" s="205"/>
      <c r="J23" s="205"/>
      <c r="K23" s="205"/>
      <c r="L23" s="205"/>
      <c r="M23" s="205"/>
      <c r="N23" s="205"/>
      <c r="O23" s="204"/>
      <c r="P23" s="204"/>
    </row>
    <row r="24" spans="1:16" x14ac:dyDescent="0.2">
      <c r="A24" s="205">
        <v>14</v>
      </c>
      <c r="B24" s="205" t="s">
        <v>37</v>
      </c>
      <c r="C24" s="205"/>
      <c r="D24" s="205"/>
      <c r="E24" s="206"/>
      <c r="F24" s="205"/>
      <c r="G24" s="206"/>
      <c r="H24" s="205"/>
      <c r="I24" s="205"/>
      <c r="J24" s="205"/>
      <c r="K24" s="205"/>
      <c r="L24" s="205"/>
      <c r="M24" s="205"/>
      <c r="N24" s="205"/>
      <c r="O24" s="204"/>
      <c r="P24" s="204"/>
    </row>
    <row r="25" spans="1:16" x14ac:dyDescent="0.2">
      <c r="A25" s="205">
        <v>15</v>
      </c>
      <c r="B25" s="205" t="s">
        <v>37</v>
      </c>
      <c r="C25" s="205"/>
      <c r="D25" s="205"/>
      <c r="E25" s="206"/>
      <c r="F25" s="205"/>
      <c r="G25" s="206"/>
      <c r="H25" s="205"/>
      <c r="I25" s="205"/>
      <c r="J25" s="205"/>
      <c r="K25" s="205"/>
      <c r="L25" s="205"/>
      <c r="M25" s="205"/>
      <c r="N25" s="205"/>
      <c r="O25" s="204"/>
      <c r="P25" s="204"/>
    </row>
    <row r="26" spans="1:16" x14ac:dyDescent="0.2">
      <c r="A26" s="205">
        <v>16</v>
      </c>
      <c r="B26" s="205" t="s">
        <v>37</v>
      </c>
      <c r="C26" s="205"/>
      <c r="D26" s="205"/>
      <c r="E26" s="206"/>
      <c r="F26" s="205"/>
      <c r="G26" s="206"/>
      <c r="H26" s="205"/>
      <c r="I26" s="205"/>
      <c r="J26" s="205"/>
      <c r="K26" s="205"/>
      <c r="L26" s="205"/>
      <c r="M26" s="205"/>
      <c r="N26" s="205"/>
      <c r="O26" s="204"/>
      <c r="P26" s="204"/>
    </row>
    <row r="27" spans="1:16" x14ac:dyDescent="0.2">
      <c r="A27" s="205">
        <v>17</v>
      </c>
      <c r="B27" s="205" t="s">
        <v>37</v>
      </c>
      <c r="C27" s="205"/>
      <c r="D27" s="205"/>
      <c r="E27" s="206"/>
      <c r="F27" s="205"/>
      <c r="G27" s="206"/>
      <c r="H27" s="205"/>
      <c r="I27" s="205"/>
      <c r="J27" s="205"/>
      <c r="K27" s="205"/>
      <c r="L27" s="205"/>
      <c r="M27" s="205"/>
      <c r="N27" s="205"/>
      <c r="O27" s="204"/>
      <c r="P27" s="204"/>
    </row>
    <row r="28" spans="1:16" x14ac:dyDescent="0.2">
      <c r="A28" s="205">
        <v>18</v>
      </c>
      <c r="B28" s="205" t="s">
        <v>37</v>
      </c>
      <c r="C28" s="205"/>
      <c r="D28" s="205"/>
      <c r="E28" s="206"/>
      <c r="F28" s="205"/>
      <c r="G28" s="206"/>
      <c r="H28" s="205"/>
      <c r="I28" s="205"/>
      <c r="J28" s="205"/>
      <c r="K28" s="205"/>
      <c r="L28" s="205"/>
      <c r="M28" s="205"/>
      <c r="N28" s="205"/>
      <c r="O28" s="204"/>
      <c r="P28" s="204"/>
    </row>
    <row r="29" spans="1:16" x14ac:dyDescent="0.2">
      <c r="A29" s="205">
        <v>19</v>
      </c>
      <c r="B29" s="205" t="s">
        <v>37</v>
      </c>
      <c r="C29" s="205"/>
      <c r="D29" s="205"/>
      <c r="E29" s="206"/>
      <c r="F29" s="205"/>
      <c r="G29" s="206"/>
      <c r="H29" s="205"/>
      <c r="I29" s="205"/>
      <c r="J29" s="205"/>
      <c r="K29" s="205"/>
      <c r="L29" s="205"/>
      <c r="M29" s="205"/>
      <c r="N29" s="205"/>
      <c r="O29" s="204"/>
      <c r="P29" s="204"/>
    </row>
    <row r="30" spans="1:16" x14ac:dyDescent="0.2">
      <c r="A30" s="205">
        <v>20</v>
      </c>
      <c r="B30" s="205" t="s">
        <v>37</v>
      </c>
      <c r="C30" s="205"/>
      <c r="D30" s="205"/>
      <c r="E30" s="206"/>
      <c r="F30" s="205"/>
      <c r="G30" s="206"/>
      <c r="H30" s="205"/>
      <c r="I30" s="205"/>
      <c r="J30" s="205"/>
      <c r="K30" s="205"/>
      <c r="L30" s="205"/>
      <c r="M30" s="205"/>
      <c r="N30" s="205"/>
      <c r="O30" s="204"/>
      <c r="P30" s="204"/>
    </row>
    <row r="31" spans="1:16" x14ac:dyDescent="0.2">
      <c r="A31" s="205">
        <v>21</v>
      </c>
      <c r="B31" s="205" t="s">
        <v>37</v>
      </c>
      <c r="C31" s="205"/>
      <c r="D31" s="205"/>
      <c r="E31" s="206"/>
      <c r="F31" s="205"/>
      <c r="G31" s="206"/>
      <c r="H31" s="205"/>
      <c r="I31" s="205"/>
      <c r="J31" s="205"/>
      <c r="K31" s="205"/>
      <c r="L31" s="205"/>
      <c r="M31" s="205"/>
      <c r="N31" s="205"/>
      <c r="O31" s="204"/>
      <c r="P31" s="204"/>
    </row>
    <row r="32" spans="1:16" x14ac:dyDescent="0.2">
      <c r="A32" s="205">
        <v>22</v>
      </c>
      <c r="B32" s="205" t="s">
        <v>37</v>
      </c>
      <c r="C32" s="205"/>
      <c r="D32" s="205"/>
      <c r="E32" s="206"/>
      <c r="F32" s="205"/>
      <c r="G32" s="206"/>
      <c r="H32" s="205"/>
      <c r="I32" s="205"/>
      <c r="J32" s="205"/>
      <c r="K32" s="205"/>
      <c r="L32" s="205"/>
      <c r="M32" s="205"/>
      <c r="N32" s="205"/>
      <c r="O32" s="204"/>
      <c r="P32" s="204"/>
    </row>
    <row r="33" spans="1:16" x14ac:dyDescent="0.2">
      <c r="A33" s="205">
        <v>23</v>
      </c>
      <c r="B33" s="205" t="s">
        <v>37</v>
      </c>
      <c r="C33" s="205"/>
      <c r="D33" s="205"/>
      <c r="E33" s="206"/>
      <c r="F33" s="205"/>
      <c r="G33" s="206"/>
      <c r="H33" s="205"/>
      <c r="I33" s="205"/>
      <c r="J33" s="205"/>
      <c r="K33" s="205"/>
      <c r="L33" s="205"/>
      <c r="M33" s="205"/>
      <c r="N33" s="205"/>
      <c r="O33" s="204"/>
      <c r="P33" s="204"/>
    </row>
    <row r="34" spans="1:16" x14ac:dyDescent="0.2">
      <c r="A34" s="205">
        <v>24</v>
      </c>
      <c r="B34" s="205" t="s">
        <v>37</v>
      </c>
      <c r="C34" s="205"/>
      <c r="D34" s="205"/>
      <c r="E34" s="206"/>
      <c r="F34" s="205"/>
      <c r="G34" s="206"/>
      <c r="H34" s="205"/>
      <c r="I34" s="205"/>
      <c r="J34" s="205"/>
      <c r="K34" s="205"/>
      <c r="L34" s="205"/>
      <c r="M34" s="205"/>
      <c r="N34" s="205"/>
      <c r="O34" s="204"/>
      <c r="P34" s="204"/>
    </row>
    <row r="35" spans="1:16" x14ac:dyDescent="0.2">
      <c r="A35" s="205">
        <v>25</v>
      </c>
      <c r="B35" s="205" t="s">
        <v>37</v>
      </c>
      <c r="C35" s="205"/>
      <c r="D35" s="205"/>
      <c r="E35" s="206"/>
      <c r="F35" s="205"/>
      <c r="G35" s="206"/>
      <c r="H35" s="205"/>
      <c r="I35" s="205"/>
      <c r="J35" s="205"/>
      <c r="K35" s="205"/>
      <c r="L35" s="205"/>
      <c r="M35" s="205"/>
      <c r="N35" s="205"/>
      <c r="O35" s="204"/>
      <c r="P35" s="204"/>
    </row>
    <row r="36" spans="1:16" x14ac:dyDescent="0.2">
      <c r="A36" s="205">
        <v>26</v>
      </c>
      <c r="B36" s="205" t="s">
        <v>37</v>
      </c>
      <c r="C36" s="205"/>
      <c r="D36" s="205"/>
      <c r="E36" s="206"/>
      <c r="F36" s="205"/>
      <c r="G36" s="206"/>
      <c r="H36" s="205"/>
      <c r="I36" s="205"/>
      <c r="J36" s="205"/>
      <c r="K36" s="205"/>
      <c r="L36" s="205"/>
      <c r="M36" s="205"/>
      <c r="N36" s="205"/>
      <c r="O36" s="204"/>
      <c r="P36" s="204"/>
    </row>
    <row r="37" spans="1:16" x14ac:dyDescent="0.2">
      <c r="A37" s="205">
        <v>27</v>
      </c>
      <c r="B37" s="205" t="s">
        <v>37</v>
      </c>
      <c r="C37" s="205"/>
      <c r="D37" s="205"/>
      <c r="E37" s="206"/>
      <c r="F37" s="205"/>
      <c r="G37" s="206"/>
      <c r="H37" s="205"/>
      <c r="I37" s="205"/>
      <c r="J37" s="205"/>
      <c r="K37" s="205"/>
      <c r="L37" s="205"/>
      <c r="M37" s="205"/>
      <c r="N37" s="205"/>
      <c r="O37" s="204"/>
      <c r="P37" s="204"/>
    </row>
    <row r="38" spans="1:16" x14ac:dyDescent="0.2">
      <c r="A38" s="205">
        <v>28</v>
      </c>
      <c r="B38" s="205" t="s">
        <v>37</v>
      </c>
      <c r="C38" s="205"/>
      <c r="D38" s="205"/>
      <c r="E38" s="206"/>
      <c r="F38" s="205"/>
      <c r="G38" s="206"/>
      <c r="H38" s="205"/>
      <c r="I38" s="205"/>
      <c r="J38" s="205"/>
      <c r="K38" s="205"/>
      <c r="L38" s="205"/>
      <c r="M38" s="205"/>
      <c r="N38" s="205"/>
      <c r="O38" s="204"/>
      <c r="P38" s="204"/>
    </row>
    <row r="39" spans="1:16" x14ac:dyDescent="0.2">
      <c r="A39" s="205">
        <v>29</v>
      </c>
      <c r="B39" s="205" t="s">
        <v>37</v>
      </c>
      <c r="C39" s="205"/>
      <c r="D39" s="205"/>
      <c r="E39" s="206"/>
      <c r="F39" s="205"/>
      <c r="G39" s="206"/>
      <c r="H39" s="205"/>
      <c r="I39" s="205"/>
      <c r="J39" s="205"/>
      <c r="K39" s="205"/>
      <c r="L39" s="205"/>
      <c r="M39" s="205"/>
      <c r="N39" s="205"/>
      <c r="O39" s="204"/>
      <c r="P39" s="204"/>
    </row>
    <row r="40" spans="1:16" x14ac:dyDescent="0.2">
      <c r="A40" s="205">
        <v>30</v>
      </c>
      <c r="B40" s="205" t="s">
        <v>37</v>
      </c>
      <c r="C40" s="205"/>
      <c r="D40" s="205"/>
      <c r="E40" s="206"/>
      <c r="F40" s="205"/>
      <c r="G40" s="206"/>
      <c r="H40" s="205"/>
      <c r="I40" s="205"/>
      <c r="J40" s="205"/>
      <c r="K40" s="205"/>
      <c r="L40" s="205"/>
      <c r="M40" s="205"/>
      <c r="N40" s="205"/>
      <c r="O40" s="204"/>
      <c r="P40" s="204"/>
    </row>
    <row r="41" spans="1:16" x14ac:dyDescent="0.2">
      <c r="A41" s="205">
        <v>31</v>
      </c>
      <c r="B41" s="205" t="s">
        <v>37</v>
      </c>
      <c r="C41" s="205"/>
      <c r="D41" s="205"/>
      <c r="E41" s="206"/>
      <c r="F41" s="205"/>
      <c r="G41" s="206"/>
      <c r="H41" s="205"/>
      <c r="I41" s="205"/>
      <c r="J41" s="205"/>
      <c r="K41" s="205"/>
      <c r="L41" s="205"/>
      <c r="M41" s="205"/>
      <c r="N41" s="205"/>
      <c r="O41" s="204"/>
      <c r="P41" s="204"/>
    </row>
    <row r="42" spans="1:16" x14ac:dyDescent="0.2">
      <c r="A42" s="205">
        <v>32</v>
      </c>
      <c r="B42" s="205" t="s">
        <v>37</v>
      </c>
      <c r="C42" s="205"/>
      <c r="D42" s="205"/>
      <c r="E42" s="206"/>
      <c r="F42" s="205"/>
      <c r="G42" s="206"/>
      <c r="H42" s="205"/>
      <c r="I42" s="205"/>
      <c r="J42" s="205"/>
      <c r="K42" s="205"/>
      <c r="L42" s="205"/>
      <c r="M42" s="205"/>
      <c r="N42" s="205"/>
      <c r="O42" s="204"/>
      <c r="P42" s="204"/>
    </row>
    <row r="43" spans="1:16" x14ac:dyDescent="0.2">
      <c r="A43" s="205">
        <v>33</v>
      </c>
      <c r="B43" s="205" t="s">
        <v>37</v>
      </c>
      <c r="C43" s="205"/>
      <c r="D43" s="205"/>
      <c r="E43" s="206"/>
      <c r="F43" s="205"/>
      <c r="G43" s="206"/>
      <c r="H43" s="205"/>
      <c r="I43" s="205"/>
      <c r="J43" s="205"/>
      <c r="K43" s="205"/>
      <c r="L43" s="205"/>
      <c r="M43" s="205"/>
      <c r="N43" s="205"/>
      <c r="O43" s="204"/>
      <c r="P43" s="204"/>
    </row>
    <row r="44" spans="1:16" x14ac:dyDescent="0.2">
      <c r="A44" s="205">
        <v>34</v>
      </c>
      <c r="B44" s="205" t="s">
        <v>37</v>
      </c>
      <c r="C44" s="205"/>
      <c r="D44" s="205"/>
      <c r="E44" s="206"/>
      <c r="F44" s="205"/>
      <c r="G44" s="206"/>
      <c r="H44" s="205"/>
      <c r="I44" s="205"/>
      <c r="J44" s="205"/>
      <c r="K44" s="205"/>
      <c r="L44" s="205"/>
      <c r="M44" s="205"/>
      <c r="N44" s="205"/>
      <c r="O44" s="204"/>
      <c r="P44" s="204"/>
    </row>
    <row r="45" spans="1:16" x14ac:dyDescent="0.2">
      <c r="A45" s="205">
        <v>35</v>
      </c>
      <c r="B45" s="205" t="s">
        <v>37</v>
      </c>
      <c r="C45" s="205"/>
      <c r="D45" s="205"/>
      <c r="E45" s="206"/>
      <c r="F45" s="205"/>
      <c r="G45" s="206"/>
      <c r="H45" s="205"/>
      <c r="I45" s="205"/>
      <c r="J45" s="205"/>
      <c r="K45" s="205"/>
      <c r="L45" s="205"/>
      <c r="M45" s="205"/>
      <c r="N45" s="205"/>
      <c r="O45" s="204"/>
      <c r="P45" s="204"/>
    </row>
    <row r="46" spans="1:16" x14ac:dyDescent="0.2">
      <c r="A46" s="205">
        <v>36</v>
      </c>
      <c r="B46" s="205" t="s">
        <v>37</v>
      </c>
      <c r="C46" s="205"/>
      <c r="D46" s="205"/>
      <c r="E46" s="206"/>
      <c r="F46" s="205"/>
      <c r="G46" s="206"/>
      <c r="H46" s="205"/>
      <c r="I46" s="205"/>
      <c r="J46" s="205"/>
      <c r="K46" s="205"/>
      <c r="L46" s="205"/>
      <c r="M46" s="205"/>
      <c r="N46" s="205"/>
      <c r="O46" s="204"/>
      <c r="P46" s="204"/>
    </row>
    <row r="47" spans="1:16" x14ac:dyDescent="0.2">
      <c r="A47" s="205">
        <v>37</v>
      </c>
      <c r="B47" s="205" t="s">
        <v>37</v>
      </c>
      <c r="C47" s="205"/>
      <c r="D47" s="205"/>
      <c r="E47" s="206"/>
      <c r="F47" s="205"/>
      <c r="G47" s="206"/>
      <c r="H47" s="205"/>
      <c r="I47" s="205"/>
      <c r="J47" s="205"/>
      <c r="K47" s="205"/>
      <c r="L47" s="205"/>
      <c r="M47" s="205"/>
      <c r="N47" s="205"/>
      <c r="O47" s="204"/>
      <c r="P47" s="204"/>
    </row>
    <row r="48" spans="1:16" x14ac:dyDescent="0.2">
      <c r="A48" s="205">
        <v>38</v>
      </c>
      <c r="B48" s="205" t="s">
        <v>37</v>
      </c>
      <c r="C48" s="205"/>
      <c r="D48" s="205"/>
      <c r="E48" s="206"/>
      <c r="F48" s="205"/>
      <c r="G48" s="206"/>
      <c r="H48" s="205"/>
      <c r="I48" s="205"/>
      <c r="J48" s="205"/>
      <c r="K48" s="205"/>
      <c r="L48" s="205"/>
      <c r="M48" s="205"/>
      <c r="N48" s="205"/>
      <c r="O48" s="204"/>
      <c r="P48" s="204"/>
    </row>
    <row r="49" spans="1:16" x14ac:dyDescent="0.2">
      <c r="A49" s="205">
        <v>39</v>
      </c>
      <c r="B49" s="205" t="s">
        <v>37</v>
      </c>
      <c r="C49" s="205"/>
      <c r="D49" s="205"/>
      <c r="E49" s="206"/>
      <c r="F49" s="205"/>
      <c r="G49" s="206"/>
      <c r="H49" s="205"/>
      <c r="I49" s="205"/>
      <c r="J49" s="205"/>
      <c r="K49" s="205"/>
      <c r="L49" s="205"/>
      <c r="M49" s="205"/>
      <c r="N49" s="205"/>
      <c r="O49" s="204"/>
      <c r="P49" s="204"/>
    </row>
    <row r="50" spans="1:16" x14ac:dyDescent="0.2">
      <c r="A50" s="205">
        <v>40</v>
      </c>
      <c r="B50" s="205" t="s">
        <v>37</v>
      </c>
      <c r="C50" s="205"/>
      <c r="D50" s="205"/>
      <c r="E50" s="206"/>
      <c r="F50" s="205"/>
      <c r="G50" s="206"/>
      <c r="H50" s="205"/>
      <c r="I50" s="205"/>
      <c r="J50" s="205"/>
      <c r="K50" s="205"/>
      <c r="L50" s="205"/>
      <c r="M50" s="205"/>
      <c r="N50" s="205"/>
      <c r="O50" s="204"/>
      <c r="P50" s="204"/>
    </row>
    <row r="51" spans="1:16" x14ac:dyDescent="0.2">
      <c r="A51" s="205">
        <v>41</v>
      </c>
      <c r="B51" s="205" t="s">
        <v>37</v>
      </c>
      <c r="C51" s="205"/>
      <c r="D51" s="205"/>
      <c r="E51" s="206"/>
      <c r="F51" s="205"/>
      <c r="G51" s="206"/>
      <c r="H51" s="205"/>
      <c r="I51" s="205"/>
      <c r="J51" s="205"/>
      <c r="K51" s="205"/>
      <c r="L51" s="205"/>
      <c r="M51" s="205"/>
      <c r="N51" s="205"/>
      <c r="O51" s="204"/>
      <c r="P51" s="204"/>
    </row>
    <row r="52" spans="1:16" x14ac:dyDescent="0.2">
      <c r="A52" s="205">
        <v>42</v>
      </c>
      <c r="B52" s="205" t="s">
        <v>37</v>
      </c>
      <c r="C52" s="205"/>
      <c r="D52" s="205"/>
      <c r="E52" s="206"/>
      <c r="F52" s="205"/>
      <c r="G52" s="206"/>
      <c r="H52" s="205"/>
      <c r="I52" s="205"/>
      <c r="J52" s="205"/>
      <c r="K52" s="205"/>
      <c r="L52" s="205"/>
      <c r="M52" s="205"/>
      <c r="N52" s="205"/>
      <c r="O52" s="204"/>
      <c r="P52" s="204"/>
    </row>
    <row r="53" spans="1:16" x14ac:dyDescent="0.2">
      <c r="A53" s="205">
        <v>43</v>
      </c>
      <c r="B53" s="205" t="s">
        <v>37</v>
      </c>
      <c r="C53" s="205"/>
      <c r="D53" s="205"/>
      <c r="E53" s="206"/>
      <c r="F53" s="205"/>
      <c r="G53" s="206"/>
      <c r="H53" s="205"/>
      <c r="I53" s="205"/>
      <c r="J53" s="205"/>
      <c r="K53" s="205"/>
      <c r="L53" s="205"/>
      <c r="M53" s="205"/>
      <c r="N53" s="205"/>
      <c r="O53" s="204"/>
      <c r="P53" s="204"/>
    </row>
    <row r="54" spans="1:16" x14ac:dyDescent="0.2">
      <c r="A54" s="205">
        <v>44</v>
      </c>
      <c r="B54" s="205" t="s">
        <v>37</v>
      </c>
      <c r="C54" s="205"/>
      <c r="D54" s="205"/>
      <c r="E54" s="206"/>
      <c r="F54" s="205"/>
      <c r="G54" s="206"/>
      <c r="H54" s="205"/>
      <c r="I54" s="205"/>
      <c r="J54" s="205"/>
      <c r="K54" s="205"/>
      <c r="L54" s="205"/>
      <c r="M54" s="205"/>
      <c r="N54" s="205"/>
      <c r="O54" s="204"/>
      <c r="P54" s="204"/>
    </row>
    <row r="55" spans="1:16" x14ac:dyDescent="0.2">
      <c r="A55" s="205">
        <v>45</v>
      </c>
      <c r="B55" s="205" t="s">
        <v>37</v>
      </c>
      <c r="C55" s="205"/>
      <c r="D55" s="205"/>
      <c r="E55" s="206"/>
      <c r="F55" s="205"/>
      <c r="G55" s="206"/>
      <c r="H55" s="205"/>
      <c r="I55" s="205"/>
      <c r="J55" s="205"/>
      <c r="K55" s="205"/>
      <c r="L55" s="205"/>
      <c r="M55" s="205"/>
      <c r="N55" s="205"/>
      <c r="O55" s="204"/>
      <c r="P55" s="204"/>
    </row>
    <row r="56" spans="1:16" x14ac:dyDescent="0.2">
      <c r="A56" s="205">
        <v>46</v>
      </c>
      <c r="B56" s="205" t="s">
        <v>37</v>
      </c>
      <c r="C56" s="205"/>
      <c r="D56" s="205"/>
      <c r="E56" s="206"/>
      <c r="F56" s="205"/>
      <c r="G56" s="206"/>
      <c r="H56" s="205"/>
      <c r="I56" s="205"/>
      <c r="J56" s="205"/>
      <c r="K56" s="205"/>
      <c r="L56" s="205"/>
      <c r="M56" s="205"/>
      <c r="N56" s="205"/>
      <c r="O56" s="204"/>
      <c r="P56" s="204"/>
    </row>
    <row r="57" spans="1:16" x14ac:dyDescent="0.2">
      <c r="A57" s="205">
        <v>47</v>
      </c>
      <c r="B57" s="205" t="s">
        <v>37</v>
      </c>
      <c r="C57" s="205"/>
      <c r="D57" s="205"/>
      <c r="E57" s="206"/>
      <c r="F57" s="205"/>
      <c r="G57" s="206"/>
      <c r="H57" s="205"/>
      <c r="I57" s="205"/>
      <c r="J57" s="205"/>
      <c r="K57" s="205"/>
      <c r="L57" s="205"/>
      <c r="M57" s="205"/>
      <c r="N57" s="205"/>
      <c r="O57" s="204"/>
      <c r="P57" s="204"/>
    </row>
    <row r="58" spans="1:16" x14ac:dyDescent="0.2">
      <c r="A58" s="205">
        <v>48</v>
      </c>
      <c r="B58" s="205" t="s">
        <v>37</v>
      </c>
      <c r="C58" s="205"/>
      <c r="D58" s="205"/>
      <c r="E58" s="206"/>
      <c r="F58" s="205"/>
      <c r="G58" s="206"/>
      <c r="H58" s="205"/>
      <c r="I58" s="205"/>
      <c r="J58" s="205"/>
      <c r="K58" s="205"/>
      <c r="L58" s="205"/>
      <c r="M58" s="205"/>
      <c r="N58" s="205"/>
      <c r="O58" s="204"/>
      <c r="P58" s="204"/>
    </row>
    <row r="59" spans="1:16" x14ac:dyDescent="0.2">
      <c r="A59" s="205">
        <v>49</v>
      </c>
      <c r="B59" s="205" t="s">
        <v>37</v>
      </c>
      <c r="C59" s="205"/>
      <c r="D59" s="205"/>
      <c r="E59" s="206"/>
      <c r="F59" s="205"/>
      <c r="G59" s="206"/>
      <c r="H59" s="205"/>
      <c r="I59" s="205"/>
      <c r="J59" s="205"/>
      <c r="K59" s="205"/>
      <c r="L59" s="205"/>
      <c r="M59" s="205"/>
      <c r="N59" s="205"/>
      <c r="O59" s="204"/>
      <c r="P59" s="204"/>
    </row>
    <row r="60" spans="1:16" x14ac:dyDescent="0.2">
      <c r="A60" s="205">
        <v>50</v>
      </c>
      <c r="B60" s="205" t="s">
        <v>37</v>
      </c>
      <c r="C60" s="205"/>
      <c r="D60" s="205"/>
      <c r="E60" s="206"/>
      <c r="F60" s="205"/>
      <c r="G60" s="206"/>
      <c r="H60" s="205"/>
      <c r="I60" s="205"/>
      <c r="J60" s="205"/>
      <c r="K60" s="205"/>
      <c r="L60" s="205"/>
      <c r="M60" s="205"/>
      <c r="N60" s="205"/>
      <c r="O60" s="204"/>
      <c r="P60" s="204"/>
    </row>
    <row r="61" spans="1:16" x14ac:dyDescent="0.2">
      <c r="A61" s="205"/>
      <c r="B61" s="205"/>
      <c r="C61" s="205"/>
      <c r="D61" s="205"/>
      <c r="E61" s="206"/>
      <c r="F61" s="205"/>
      <c r="G61" s="206"/>
      <c r="H61" s="205"/>
      <c r="I61" s="205"/>
      <c r="J61" s="205"/>
      <c r="K61" s="205"/>
      <c r="L61" s="205"/>
      <c r="M61" s="205"/>
      <c r="N61" s="205"/>
      <c r="O61" s="204"/>
      <c r="P61" s="204"/>
    </row>
    <row r="62" spans="1:16" x14ac:dyDescent="0.2">
      <c r="A62" s="205"/>
      <c r="B62" s="205"/>
      <c r="C62" s="205"/>
      <c r="D62" s="205"/>
      <c r="E62" s="206"/>
      <c r="F62" s="205"/>
      <c r="G62" s="206"/>
      <c r="H62" s="205"/>
      <c r="I62" s="205"/>
      <c r="J62" s="205"/>
      <c r="K62" s="205"/>
      <c r="L62" s="205"/>
      <c r="M62" s="205"/>
      <c r="N62" s="205"/>
      <c r="O62" s="204"/>
      <c r="P62" s="204"/>
    </row>
    <row r="63" spans="1:16" x14ac:dyDescent="0.2">
      <c r="A63" s="205"/>
      <c r="B63" s="205"/>
      <c r="C63" s="205"/>
      <c r="D63" s="205"/>
      <c r="E63" s="206"/>
      <c r="F63" s="205"/>
      <c r="G63" s="206"/>
      <c r="H63" s="205"/>
      <c r="I63" s="205"/>
      <c r="J63" s="205"/>
      <c r="K63" s="205"/>
      <c r="L63" s="205"/>
      <c r="M63" s="205"/>
      <c r="N63" s="205"/>
      <c r="O63" s="204"/>
      <c r="P63" s="204"/>
    </row>
    <row r="64" spans="1:16" x14ac:dyDescent="0.2">
      <c r="A64" s="205"/>
      <c r="B64" s="205"/>
      <c r="C64" s="205"/>
      <c r="D64" s="205"/>
      <c r="E64" s="206"/>
      <c r="F64" s="205"/>
      <c r="G64" s="206"/>
      <c r="H64" s="205"/>
      <c r="I64" s="205"/>
      <c r="J64" s="205"/>
      <c r="K64" s="205"/>
      <c r="L64" s="205"/>
      <c r="M64" s="205"/>
      <c r="N64" s="205"/>
      <c r="O64" s="204"/>
      <c r="P64" s="204"/>
    </row>
    <row r="65" spans="1:16" x14ac:dyDescent="0.2">
      <c r="A65" s="205"/>
      <c r="B65" s="205"/>
      <c r="C65" s="205"/>
      <c r="D65" s="205"/>
      <c r="E65" s="206"/>
      <c r="F65" s="205"/>
      <c r="G65" s="206"/>
      <c r="H65" s="205"/>
      <c r="I65" s="205"/>
      <c r="J65" s="205"/>
      <c r="K65" s="205"/>
      <c r="L65" s="205"/>
      <c r="M65" s="205"/>
      <c r="N65" s="205"/>
      <c r="O65" s="204"/>
      <c r="P65" s="204"/>
    </row>
    <row r="66" spans="1:16" x14ac:dyDescent="0.2">
      <c r="A66" s="205"/>
      <c r="B66" s="205"/>
      <c r="C66" s="205"/>
      <c r="D66" s="205"/>
      <c r="E66" s="206"/>
      <c r="F66" s="205"/>
      <c r="G66" s="206"/>
      <c r="H66" s="205"/>
      <c r="I66" s="205"/>
      <c r="J66" s="205"/>
      <c r="K66" s="205"/>
      <c r="L66" s="205"/>
      <c r="M66" s="205"/>
      <c r="N66" s="205"/>
      <c r="O66" s="204"/>
      <c r="P66" s="204"/>
    </row>
    <row r="67" spans="1:16" x14ac:dyDescent="0.2">
      <c r="A67" s="205"/>
      <c r="B67" s="205"/>
      <c r="C67" s="205"/>
      <c r="D67" s="205"/>
      <c r="E67" s="206"/>
      <c r="F67" s="205"/>
      <c r="G67" s="206"/>
      <c r="H67" s="205"/>
      <c r="I67" s="205"/>
      <c r="J67" s="205"/>
      <c r="K67" s="205"/>
      <c r="L67" s="205"/>
      <c r="M67" s="205"/>
      <c r="N67" s="205"/>
      <c r="O67" s="204"/>
      <c r="P67" s="204"/>
    </row>
    <row r="68" spans="1:16" x14ac:dyDescent="0.2">
      <c r="A68" s="205"/>
      <c r="B68" s="205"/>
      <c r="C68" s="205"/>
      <c r="D68" s="205"/>
      <c r="E68" s="206"/>
      <c r="F68" s="205"/>
      <c r="G68" s="206"/>
      <c r="H68" s="205"/>
      <c r="I68" s="205"/>
      <c r="J68" s="205"/>
      <c r="K68" s="205"/>
      <c r="L68" s="205"/>
      <c r="M68" s="205"/>
      <c r="N68" s="205"/>
      <c r="O68" s="204"/>
      <c r="P68" s="204"/>
    </row>
    <row r="69" spans="1:16" x14ac:dyDescent="0.2">
      <c r="A69" s="205"/>
      <c r="B69" s="205"/>
      <c r="C69" s="205"/>
      <c r="D69" s="205"/>
      <c r="E69" s="206"/>
      <c r="F69" s="205"/>
      <c r="G69" s="206"/>
      <c r="H69" s="205"/>
      <c r="I69" s="205"/>
      <c r="J69" s="205"/>
      <c r="K69" s="205"/>
      <c r="L69" s="205"/>
      <c r="M69" s="205"/>
      <c r="N69" s="205"/>
      <c r="O69" s="204"/>
      <c r="P69" s="204"/>
    </row>
    <row r="70" spans="1:16" x14ac:dyDescent="0.2">
      <c r="A70" s="205"/>
      <c r="B70" s="205"/>
      <c r="C70" s="205"/>
      <c r="D70" s="205"/>
      <c r="E70" s="206"/>
      <c r="F70" s="205"/>
      <c r="G70" s="206"/>
      <c r="H70" s="205"/>
      <c r="I70" s="205"/>
      <c r="J70" s="205"/>
      <c r="K70" s="205"/>
      <c r="L70" s="205"/>
      <c r="M70" s="205"/>
      <c r="N70" s="205"/>
      <c r="O70" s="204"/>
      <c r="P70" s="204"/>
    </row>
    <row r="71" spans="1:16" x14ac:dyDescent="0.2">
      <c r="A71" s="205"/>
      <c r="B71" s="205"/>
      <c r="C71" s="205"/>
      <c r="D71" s="205"/>
      <c r="E71" s="206"/>
      <c r="F71" s="205"/>
      <c r="G71" s="206"/>
      <c r="H71" s="205"/>
      <c r="I71" s="205"/>
      <c r="J71" s="205"/>
      <c r="K71" s="205"/>
      <c r="L71" s="205"/>
      <c r="M71" s="205"/>
      <c r="N71" s="205"/>
      <c r="O71" s="204"/>
      <c r="P71" s="204"/>
    </row>
    <row r="72" spans="1:16" x14ac:dyDescent="0.2">
      <c r="A72" s="205"/>
      <c r="B72" s="205"/>
      <c r="C72" s="205"/>
      <c r="D72" s="205"/>
      <c r="E72" s="206"/>
      <c r="F72" s="205"/>
      <c r="G72" s="206"/>
      <c r="H72" s="205"/>
      <c r="I72" s="205"/>
      <c r="J72" s="205"/>
      <c r="K72" s="205"/>
      <c r="L72" s="205"/>
      <c r="M72" s="205"/>
      <c r="N72" s="205"/>
      <c r="O72" s="204"/>
      <c r="P72" s="204"/>
    </row>
    <row r="73" spans="1:16" x14ac:dyDescent="0.2">
      <c r="A73" s="205"/>
      <c r="B73" s="205"/>
      <c r="C73" s="205"/>
      <c r="D73" s="205"/>
      <c r="E73" s="206"/>
      <c r="F73" s="205"/>
      <c r="G73" s="206"/>
      <c r="H73" s="205"/>
      <c r="I73" s="205"/>
      <c r="J73" s="205"/>
      <c r="K73" s="205"/>
      <c r="L73" s="205"/>
      <c r="M73" s="205"/>
      <c r="N73" s="205"/>
      <c r="O73" s="204"/>
      <c r="P73" s="204"/>
    </row>
    <row r="74" spans="1:16" x14ac:dyDescent="0.2">
      <c r="A74" s="205"/>
      <c r="B74" s="205"/>
      <c r="C74" s="205"/>
      <c r="D74" s="205"/>
      <c r="E74" s="206"/>
      <c r="F74" s="205"/>
      <c r="G74" s="206"/>
      <c r="H74" s="205"/>
      <c r="I74" s="205"/>
      <c r="J74" s="205"/>
      <c r="K74" s="205"/>
      <c r="L74" s="205"/>
      <c r="M74" s="205"/>
      <c r="N74" s="205"/>
      <c r="O74" s="204"/>
      <c r="P74" s="204"/>
    </row>
    <row r="75" spans="1:16" x14ac:dyDescent="0.2">
      <c r="A75" s="205"/>
      <c r="B75" s="205"/>
      <c r="C75" s="205"/>
      <c r="D75" s="205"/>
      <c r="E75" s="206"/>
      <c r="F75" s="205"/>
      <c r="G75" s="206"/>
      <c r="H75" s="205"/>
      <c r="I75" s="205"/>
      <c r="J75" s="205"/>
      <c r="K75" s="205"/>
      <c r="L75" s="205"/>
      <c r="M75" s="205"/>
      <c r="N75" s="205"/>
      <c r="O75" s="204"/>
      <c r="P75" s="204"/>
    </row>
    <row r="76" spans="1:16" x14ac:dyDescent="0.2">
      <c r="A76" s="205"/>
      <c r="B76" s="205"/>
      <c r="C76" s="205"/>
      <c r="D76" s="205"/>
      <c r="E76" s="206"/>
      <c r="F76" s="205"/>
      <c r="G76" s="206"/>
      <c r="H76" s="205"/>
      <c r="I76" s="205"/>
      <c r="J76" s="205"/>
      <c r="K76" s="205"/>
      <c r="L76" s="205"/>
      <c r="M76" s="205"/>
      <c r="N76" s="205"/>
      <c r="O76" s="204"/>
      <c r="P76" s="204"/>
    </row>
    <row r="77" spans="1:16" x14ac:dyDescent="0.2">
      <c r="A77" s="205"/>
      <c r="B77" s="205"/>
      <c r="C77" s="205"/>
      <c r="D77" s="205"/>
      <c r="E77" s="206"/>
      <c r="F77" s="205"/>
      <c r="G77" s="206"/>
      <c r="H77" s="205"/>
      <c r="I77" s="205"/>
      <c r="J77" s="205"/>
      <c r="K77" s="205"/>
      <c r="L77" s="205"/>
      <c r="M77" s="205"/>
      <c r="N77" s="205"/>
      <c r="O77" s="204"/>
      <c r="P77" s="204"/>
    </row>
    <row r="78" spans="1:16" x14ac:dyDescent="0.2">
      <c r="A78" s="205"/>
      <c r="B78" s="205"/>
      <c r="C78" s="205"/>
      <c r="D78" s="205"/>
      <c r="E78" s="206"/>
      <c r="F78" s="205"/>
      <c r="G78" s="206"/>
      <c r="H78" s="205"/>
      <c r="I78" s="205"/>
      <c r="J78" s="205"/>
      <c r="K78" s="205"/>
      <c r="L78" s="205"/>
      <c r="M78" s="205"/>
      <c r="N78" s="205"/>
      <c r="O78" s="204"/>
      <c r="P78" s="204"/>
    </row>
    <row r="79" spans="1:16" x14ac:dyDescent="0.2">
      <c r="A79" s="205"/>
      <c r="B79" s="205"/>
      <c r="C79" s="205"/>
      <c r="D79" s="205"/>
      <c r="E79" s="206"/>
      <c r="F79" s="205"/>
      <c r="G79" s="206"/>
      <c r="H79" s="205"/>
      <c r="I79" s="205"/>
      <c r="J79" s="205"/>
      <c r="K79" s="205"/>
      <c r="L79" s="205"/>
      <c r="M79" s="205"/>
      <c r="N79" s="205"/>
      <c r="O79" s="204"/>
      <c r="P79" s="204"/>
    </row>
    <row r="80" spans="1:16" x14ac:dyDescent="0.2">
      <c r="A80" s="205"/>
      <c r="B80" s="205"/>
      <c r="C80" s="205"/>
      <c r="D80" s="205"/>
      <c r="E80" s="206"/>
      <c r="F80" s="205"/>
      <c r="G80" s="206"/>
      <c r="H80" s="205"/>
      <c r="I80" s="205"/>
      <c r="J80" s="205"/>
      <c r="K80" s="205"/>
      <c r="L80" s="205"/>
      <c r="M80" s="205"/>
      <c r="N80" s="205"/>
      <c r="O80" s="204"/>
      <c r="P80" s="204"/>
    </row>
    <row r="81" spans="1:16" x14ac:dyDescent="0.2">
      <c r="A81" s="205"/>
      <c r="B81" s="205"/>
      <c r="C81" s="205"/>
      <c r="D81" s="205"/>
      <c r="E81" s="206"/>
      <c r="F81" s="205"/>
      <c r="G81" s="206"/>
      <c r="H81" s="205"/>
      <c r="I81" s="205"/>
      <c r="J81" s="205"/>
      <c r="K81" s="205"/>
      <c r="L81" s="205"/>
      <c r="M81" s="205"/>
      <c r="N81" s="205"/>
      <c r="O81" s="204"/>
      <c r="P81" s="204"/>
    </row>
    <row r="82" spans="1:16" x14ac:dyDescent="0.2">
      <c r="A82" s="205"/>
      <c r="B82" s="205"/>
      <c r="C82" s="205"/>
      <c r="D82" s="205"/>
      <c r="E82" s="206"/>
      <c r="F82" s="205"/>
      <c r="G82" s="206"/>
      <c r="H82" s="205"/>
      <c r="I82" s="205"/>
      <c r="J82" s="205"/>
      <c r="K82" s="205"/>
      <c r="L82" s="205"/>
      <c r="M82" s="205"/>
      <c r="N82" s="205"/>
      <c r="O82" s="204"/>
      <c r="P82" s="204"/>
    </row>
    <row r="83" spans="1:16" x14ac:dyDescent="0.2">
      <c r="A83" s="205"/>
      <c r="B83" s="205"/>
      <c r="C83" s="205"/>
      <c r="D83" s="205"/>
      <c r="E83" s="206"/>
      <c r="F83" s="205"/>
      <c r="G83" s="206"/>
      <c r="H83" s="205"/>
      <c r="I83" s="205"/>
      <c r="J83" s="205"/>
      <c r="K83" s="205"/>
      <c r="L83" s="205"/>
      <c r="M83" s="205"/>
      <c r="N83" s="205"/>
      <c r="O83" s="204"/>
      <c r="P83" s="204"/>
    </row>
    <row r="84" spans="1:16" x14ac:dyDescent="0.2">
      <c r="A84" s="205"/>
      <c r="B84" s="205"/>
      <c r="C84" s="205"/>
      <c r="D84" s="205"/>
      <c r="E84" s="206"/>
      <c r="F84" s="205"/>
      <c r="G84" s="206"/>
      <c r="H84" s="205"/>
      <c r="I84" s="205"/>
      <c r="J84" s="205"/>
      <c r="K84" s="205"/>
      <c r="L84" s="205"/>
      <c r="M84" s="205"/>
      <c r="N84" s="205"/>
      <c r="O84" s="204"/>
      <c r="P84" s="204"/>
    </row>
    <row r="85" spans="1:16" x14ac:dyDescent="0.2">
      <c r="A85" s="205"/>
      <c r="B85" s="205"/>
      <c r="C85" s="205"/>
      <c r="D85" s="205"/>
      <c r="E85" s="206"/>
      <c r="F85" s="205"/>
      <c r="G85" s="206"/>
      <c r="H85" s="205"/>
      <c r="I85" s="205"/>
      <c r="J85" s="205"/>
      <c r="K85" s="205"/>
      <c r="L85" s="205"/>
      <c r="M85" s="205"/>
      <c r="N85" s="205"/>
      <c r="O85" s="204"/>
      <c r="P85" s="204"/>
    </row>
    <row r="86" spans="1:16" x14ac:dyDescent="0.2">
      <c r="A86" s="205"/>
      <c r="B86" s="205"/>
      <c r="C86" s="205"/>
      <c r="D86" s="205"/>
      <c r="E86" s="206"/>
      <c r="F86" s="205"/>
      <c r="G86" s="206"/>
      <c r="H86" s="205"/>
      <c r="I86" s="205"/>
      <c r="J86" s="205"/>
      <c r="K86" s="205"/>
      <c r="L86" s="205"/>
      <c r="M86" s="205"/>
      <c r="N86" s="205"/>
      <c r="O86" s="204"/>
      <c r="P86" s="204"/>
    </row>
    <row r="87" spans="1:16" x14ac:dyDescent="0.2">
      <c r="A87" s="205"/>
      <c r="B87" s="205"/>
      <c r="C87" s="205"/>
      <c r="D87" s="205"/>
      <c r="E87" s="206"/>
      <c r="F87" s="205"/>
      <c r="G87" s="206"/>
      <c r="H87" s="205"/>
      <c r="I87" s="205"/>
      <c r="J87" s="205"/>
      <c r="K87" s="205"/>
      <c r="L87" s="205"/>
      <c r="M87" s="205"/>
      <c r="N87" s="205"/>
      <c r="O87" s="204"/>
      <c r="P87" s="204"/>
    </row>
    <row r="88" spans="1:16" x14ac:dyDescent="0.2">
      <c r="A88" s="205"/>
      <c r="B88" s="205"/>
      <c r="C88" s="205"/>
      <c r="D88" s="205"/>
      <c r="E88" s="206"/>
      <c r="F88" s="205"/>
      <c r="G88" s="206"/>
      <c r="H88" s="205"/>
      <c r="I88" s="205"/>
      <c r="J88" s="205"/>
      <c r="K88" s="205"/>
      <c r="L88" s="205"/>
      <c r="M88" s="205"/>
      <c r="N88" s="205"/>
      <c r="O88" s="204"/>
      <c r="P88" s="204"/>
    </row>
    <row r="89" spans="1:16" x14ac:dyDescent="0.2">
      <c r="A89" s="205"/>
      <c r="B89" s="205"/>
      <c r="C89" s="205"/>
      <c r="D89" s="205"/>
      <c r="E89" s="206"/>
      <c r="F89" s="205"/>
      <c r="G89" s="206"/>
      <c r="H89" s="205"/>
      <c r="I89" s="205"/>
      <c r="J89" s="205"/>
      <c r="K89" s="205"/>
      <c r="L89" s="205"/>
      <c r="M89" s="205"/>
      <c r="N89" s="205"/>
      <c r="O89" s="204"/>
      <c r="P89" s="204"/>
    </row>
    <row r="90" spans="1:16" x14ac:dyDescent="0.2">
      <c r="A90" s="205"/>
      <c r="B90" s="205"/>
      <c r="C90" s="205"/>
      <c r="D90" s="205"/>
      <c r="E90" s="206"/>
      <c r="F90" s="205"/>
      <c r="G90" s="206"/>
      <c r="H90" s="205"/>
      <c r="I90" s="205"/>
      <c r="J90" s="205"/>
      <c r="K90" s="205"/>
      <c r="L90" s="205"/>
      <c r="M90" s="205"/>
      <c r="N90" s="205"/>
      <c r="O90" s="204"/>
      <c r="P90" s="204"/>
    </row>
    <row r="91" spans="1:16" x14ac:dyDescent="0.2">
      <c r="A91" s="205"/>
      <c r="B91" s="205"/>
      <c r="C91" s="205"/>
      <c r="D91" s="205"/>
      <c r="E91" s="206"/>
      <c r="F91" s="205"/>
      <c r="G91" s="206"/>
      <c r="H91" s="205"/>
      <c r="I91" s="205"/>
      <c r="J91" s="205"/>
      <c r="K91" s="205"/>
      <c r="L91" s="205"/>
      <c r="M91" s="205"/>
      <c r="N91" s="205"/>
      <c r="O91" s="204"/>
      <c r="P91" s="204"/>
    </row>
    <row r="92" spans="1:16" x14ac:dyDescent="0.2">
      <c r="A92" s="205"/>
      <c r="B92" s="205"/>
      <c r="C92" s="205"/>
      <c r="D92" s="205"/>
      <c r="E92" s="206"/>
      <c r="F92" s="205"/>
      <c r="G92" s="206"/>
      <c r="H92" s="205"/>
      <c r="I92" s="205"/>
      <c r="J92" s="205"/>
      <c r="K92" s="205"/>
      <c r="L92" s="205"/>
      <c r="M92" s="205"/>
      <c r="N92" s="205"/>
      <c r="O92" s="204"/>
      <c r="P92" s="204"/>
    </row>
    <row r="93" spans="1:16" x14ac:dyDescent="0.2">
      <c r="A93" s="205"/>
      <c r="B93" s="205"/>
      <c r="C93" s="205"/>
      <c r="D93" s="205"/>
      <c r="E93" s="206"/>
      <c r="F93" s="205"/>
      <c r="G93" s="206"/>
      <c r="H93" s="205"/>
      <c r="I93" s="205"/>
      <c r="J93" s="205"/>
      <c r="K93" s="205"/>
      <c r="L93" s="205"/>
      <c r="M93" s="205"/>
      <c r="N93" s="205"/>
      <c r="O93" s="204"/>
      <c r="P93" s="204"/>
    </row>
    <row r="94" spans="1:16" x14ac:dyDescent="0.2">
      <c r="A94" s="205"/>
      <c r="B94" s="205"/>
      <c r="C94" s="205"/>
      <c r="D94" s="205"/>
      <c r="E94" s="206"/>
      <c r="F94" s="205"/>
      <c r="G94" s="206"/>
      <c r="H94" s="205"/>
      <c r="I94" s="205"/>
      <c r="J94" s="205"/>
      <c r="K94" s="205"/>
      <c r="L94" s="205"/>
      <c r="M94" s="205"/>
      <c r="N94" s="205"/>
      <c r="O94" s="204"/>
      <c r="P94" s="204"/>
    </row>
    <row r="95" spans="1:16" x14ac:dyDescent="0.2">
      <c r="A95" s="205"/>
      <c r="B95" s="205"/>
      <c r="C95" s="205"/>
      <c r="D95" s="205"/>
      <c r="E95" s="206"/>
      <c r="F95" s="205"/>
      <c r="G95" s="206"/>
      <c r="H95" s="205"/>
      <c r="I95" s="205"/>
      <c r="J95" s="205"/>
      <c r="K95" s="205"/>
      <c r="L95" s="205"/>
      <c r="M95" s="205"/>
      <c r="N95" s="205"/>
      <c r="O95" s="204"/>
      <c r="P95" s="204"/>
    </row>
    <row r="96" spans="1:16" x14ac:dyDescent="0.2">
      <c r="A96" s="205"/>
      <c r="B96" s="205"/>
      <c r="C96" s="205"/>
      <c r="D96" s="205"/>
      <c r="E96" s="206"/>
      <c r="F96" s="205"/>
      <c r="G96" s="206"/>
      <c r="H96" s="205"/>
      <c r="I96" s="205"/>
      <c r="J96" s="205"/>
      <c r="K96" s="205"/>
      <c r="L96" s="205"/>
      <c r="M96" s="205"/>
      <c r="N96" s="205"/>
      <c r="O96" s="204"/>
      <c r="P96" s="204"/>
    </row>
    <row r="97" spans="1:16" x14ac:dyDescent="0.2">
      <c r="A97" s="205"/>
      <c r="B97" s="205"/>
      <c r="C97" s="205"/>
      <c r="D97" s="205"/>
      <c r="E97" s="206"/>
      <c r="F97" s="205"/>
      <c r="G97" s="206"/>
      <c r="H97" s="205"/>
      <c r="I97" s="205"/>
      <c r="J97" s="205"/>
      <c r="K97" s="205"/>
      <c r="L97" s="205"/>
      <c r="M97" s="205"/>
      <c r="N97" s="205"/>
      <c r="O97" s="204"/>
      <c r="P97" s="204"/>
    </row>
    <row r="98" spans="1:16" x14ac:dyDescent="0.2">
      <c r="A98" s="205"/>
      <c r="B98" s="205"/>
      <c r="C98" s="205"/>
      <c r="D98" s="205"/>
      <c r="E98" s="206"/>
      <c r="F98" s="205"/>
      <c r="G98" s="206"/>
      <c r="H98" s="205"/>
      <c r="I98" s="205"/>
      <c r="J98" s="205"/>
      <c r="K98" s="205"/>
      <c r="L98" s="205"/>
      <c r="M98" s="205"/>
      <c r="N98" s="205"/>
      <c r="O98" s="204"/>
      <c r="P98" s="204"/>
    </row>
    <row r="99" spans="1:16" x14ac:dyDescent="0.2">
      <c r="A99" s="205"/>
      <c r="B99" s="205"/>
      <c r="C99" s="205"/>
      <c r="D99" s="205"/>
      <c r="E99" s="206"/>
      <c r="F99" s="205"/>
      <c r="G99" s="206"/>
      <c r="H99" s="205"/>
      <c r="I99" s="205"/>
      <c r="J99" s="205"/>
      <c r="K99" s="205"/>
      <c r="L99" s="205"/>
      <c r="M99" s="205"/>
      <c r="N99" s="205"/>
      <c r="O99" s="204"/>
      <c r="P99" s="204"/>
    </row>
    <row r="100" spans="1:16" x14ac:dyDescent="0.2">
      <c r="A100" s="205"/>
      <c r="B100" s="205"/>
      <c r="C100" s="205"/>
      <c r="D100" s="205"/>
      <c r="E100" s="206"/>
      <c r="F100" s="205"/>
      <c r="G100" s="206"/>
      <c r="H100" s="205"/>
      <c r="I100" s="205"/>
      <c r="J100" s="205"/>
      <c r="K100" s="205"/>
      <c r="L100" s="205"/>
      <c r="M100" s="205"/>
      <c r="N100" s="205"/>
      <c r="O100" s="204"/>
      <c r="P100" s="204"/>
    </row>
    <row r="101" spans="1:16" x14ac:dyDescent="0.2">
      <c r="A101" s="205"/>
      <c r="B101" s="205"/>
      <c r="C101" s="205"/>
      <c r="D101" s="205"/>
      <c r="E101" s="206"/>
      <c r="F101" s="205"/>
      <c r="G101" s="206"/>
      <c r="H101" s="205"/>
      <c r="I101" s="205"/>
      <c r="J101" s="205"/>
      <c r="K101" s="205"/>
      <c r="L101" s="205"/>
      <c r="M101" s="205"/>
      <c r="N101" s="205"/>
      <c r="O101" s="204"/>
      <c r="P101" s="204"/>
    </row>
    <row r="102" spans="1:16" x14ac:dyDescent="0.2">
      <c r="A102" s="205"/>
      <c r="B102" s="205"/>
      <c r="C102" s="205"/>
      <c r="D102" s="205"/>
      <c r="E102" s="206"/>
      <c r="F102" s="205"/>
      <c r="G102" s="206"/>
      <c r="H102" s="205"/>
      <c r="I102" s="205"/>
      <c r="J102" s="205"/>
      <c r="K102" s="205"/>
      <c r="L102" s="205"/>
      <c r="M102" s="205"/>
      <c r="N102" s="205"/>
      <c r="O102" s="204"/>
      <c r="P102" s="204"/>
    </row>
    <row r="103" spans="1:16" x14ac:dyDescent="0.2">
      <c r="A103" s="205"/>
      <c r="B103" s="205"/>
      <c r="C103" s="205"/>
      <c r="D103" s="205"/>
      <c r="E103" s="206"/>
      <c r="F103" s="205"/>
      <c r="G103" s="206"/>
      <c r="H103" s="205"/>
      <c r="I103" s="205"/>
      <c r="J103" s="205"/>
      <c r="K103" s="205"/>
      <c r="L103" s="205"/>
      <c r="M103" s="205"/>
      <c r="N103" s="205"/>
      <c r="O103" s="204"/>
      <c r="P103" s="204"/>
    </row>
    <row r="104" spans="1:16" x14ac:dyDescent="0.2">
      <c r="A104" s="205"/>
      <c r="B104" s="205"/>
      <c r="C104" s="205"/>
      <c r="D104" s="205"/>
      <c r="E104" s="206"/>
      <c r="F104" s="205"/>
      <c r="G104" s="206"/>
      <c r="H104" s="205"/>
      <c r="I104" s="205"/>
      <c r="J104" s="205"/>
      <c r="K104" s="205"/>
      <c r="L104" s="205"/>
      <c r="M104" s="205"/>
      <c r="N104" s="205"/>
      <c r="O104" s="204"/>
      <c r="P104" s="204"/>
    </row>
    <row r="105" spans="1:16" x14ac:dyDescent="0.2">
      <c r="A105" s="205"/>
      <c r="B105" s="205"/>
      <c r="C105" s="205"/>
      <c r="D105" s="205"/>
      <c r="E105" s="206"/>
      <c r="F105" s="205"/>
      <c r="G105" s="206"/>
      <c r="H105" s="205"/>
      <c r="I105" s="205"/>
      <c r="J105" s="205"/>
      <c r="K105" s="205"/>
      <c r="L105" s="205"/>
      <c r="M105" s="205"/>
      <c r="N105" s="205"/>
      <c r="O105" s="204"/>
      <c r="P105" s="204"/>
    </row>
    <row r="106" spans="1:16" x14ac:dyDescent="0.2">
      <c r="A106" s="205"/>
      <c r="B106" s="205"/>
      <c r="C106" s="205"/>
      <c r="D106" s="205"/>
      <c r="E106" s="206"/>
      <c r="F106" s="205"/>
      <c r="G106" s="206"/>
      <c r="H106" s="205"/>
      <c r="I106" s="205"/>
      <c r="J106" s="205"/>
      <c r="K106" s="205"/>
      <c r="L106" s="205"/>
      <c r="M106" s="205"/>
      <c r="N106" s="205"/>
      <c r="O106" s="204"/>
      <c r="P106" s="204"/>
    </row>
    <row r="107" spans="1:16" x14ac:dyDescent="0.2">
      <c r="A107" s="205"/>
      <c r="B107" s="205"/>
      <c r="C107" s="205"/>
      <c r="D107" s="205"/>
      <c r="E107" s="206"/>
      <c r="F107" s="205"/>
      <c r="G107" s="206"/>
      <c r="H107" s="205"/>
      <c r="I107" s="205"/>
      <c r="J107" s="205"/>
      <c r="K107" s="205"/>
      <c r="L107" s="205"/>
      <c r="M107" s="205"/>
      <c r="N107" s="205"/>
      <c r="O107" s="204"/>
      <c r="P107" s="204"/>
    </row>
    <row r="108" spans="1:16" x14ac:dyDescent="0.2">
      <c r="A108" s="205"/>
      <c r="B108" s="205"/>
      <c r="C108" s="205"/>
      <c r="D108" s="205"/>
      <c r="E108" s="206"/>
      <c r="F108" s="205"/>
      <c r="G108" s="206"/>
      <c r="H108" s="205"/>
      <c r="I108" s="205"/>
      <c r="J108" s="205"/>
      <c r="K108" s="205"/>
      <c r="L108" s="205"/>
      <c r="M108" s="205"/>
      <c r="N108" s="205"/>
      <c r="O108" s="204"/>
      <c r="P108" s="204"/>
    </row>
    <row r="109" spans="1:16" x14ac:dyDescent="0.2">
      <c r="A109" s="205"/>
      <c r="B109" s="205"/>
      <c r="C109" s="205"/>
      <c r="D109" s="205"/>
      <c r="E109" s="206"/>
      <c r="F109" s="205"/>
      <c r="G109" s="206"/>
      <c r="H109" s="205"/>
      <c r="I109" s="205"/>
      <c r="J109" s="205"/>
      <c r="K109" s="205"/>
      <c r="L109" s="205"/>
      <c r="M109" s="205"/>
      <c r="N109" s="205"/>
      <c r="O109" s="204"/>
      <c r="P109" s="204"/>
    </row>
    <row r="110" spans="1:16" x14ac:dyDescent="0.2">
      <c r="A110" s="205"/>
      <c r="B110" s="205"/>
      <c r="C110" s="205"/>
      <c r="D110" s="205"/>
      <c r="E110" s="206"/>
      <c r="F110" s="205"/>
      <c r="G110" s="206"/>
      <c r="H110" s="205"/>
      <c r="I110" s="205"/>
      <c r="J110" s="205"/>
      <c r="K110" s="205"/>
      <c r="L110" s="205"/>
      <c r="M110" s="205"/>
      <c r="N110" s="205"/>
      <c r="O110" s="204"/>
      <c r="P110" s="204"/>
    </row>
  </sheetData>
  <sheetProtection sheet="1" objects="1" scenarios="1"/>
  <mergeCells count="10">
    <mergeCell ref="A3:C3"/>
    <mergeCell ref="D3:E3"/>
    <mergeCell ref="A4:D4"/>
    <mergeCell ref="K9:N9"/>
    <mergeCell ref="N4:P6"/>
    <mergeCell ref="G9:G10"/>
    <mergeCell ref="H9:J9"/>
    <mergeCell ref="O9:O10"/>
    <mergeCell ref="P9:P10"/>
    <mergeCell ref="O7:P7"/>
  </mergeCells>
  <pageMargins left="0.59055118110236227" right="0.19685039370078741" top="0.39370078740157483" bottom="0.39370078740157483" header="0.31496062992125984" footer="0.31496062992125984"/>
  <pageSetup paperSize="9" scale="4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72" customFormat="1" ht="12.75" customHeight="1" x14ac:dyDescent="0.25">
      <c r="A7" s="267" t="s">
        <v>35</v>
      </c>
      <c r="C7" s="151">
        <f>Daten!A17</f>
        <v>7</v>
      </c>
      <c r="D7" s="152"/>
      <c r="E7" s="153"/>
      <c r="F7" s="153"/>
      <c r="G7" s="153"/>
      <c r="H7" s="153"/>
      <c r="I7" s="153"/>
      <c r="J7" s="268"/>
      <c r="K7" s="268"/>
      <c r="L7" s="268"/>
      <c r="M7" s="268"/>
      <c r="N7" s="268"/>
      <c r="O7" s="268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Daten!B17</f>
        <v>Herr</v>
      </c>
      <c r="B10" s="269"/>
      <c r="C10" s="269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CONCATENATE(Daten!D17, " ", Daten!C17)</f>
        <v xml:space="preserve"> </v>
      </c>
      <c r="B11" s="355"/>
      <c r="C11" s="355"/>
      <c r="D11" s="7"/>
      <c r="E11" s="7"/>
      <c r="F11" s="355">
        <f>Daten!K17</f>
        <v>0</v>
      </c>
      <c r="G11" s="354"/>
      <c r="H11" s="354"/>
      <c r="I11" s="354"/>
      <c r="J11" s="354"/>
      <c r="K11" s="354"/>
      <c r="L11" s="267"/>
      <c r="M11" s="267"/>
      <c r="N11" s="267"/>
      <c r="O11" s="267"/>
      <c r="P11" s="267"/>
      <c r="Q11" s="267"/>
      <c r="R11" s="267"/>
      <c r="S11" s="3"/>
    </row>
    <row r="12" spans="1:19" s="269" customFormat="1" ht="12.75" customHeight="1" x14ac:dyDescent="0.25">
      <c r="A12" s="486">
        <f>Daten!H17</f>
        <v>0</v>
      </c>
      <c r="B12" s="486"/>
      <c r="C12" s="486"/>
      <c r="D12" s="270"/>
      <c r="E12" s="270"/>
      <c r="F12" s="401">
        <f>Daten!L17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CONCATENATE(Daten!I17, " ", Daten!J17)</f>
        <v xml:space="preserve"> </v>
      </c>
      <c r="B13" s="485"/>
      <c r="C13" s="485"/>
      <c r="D13" s="128"/>
      <c r="E13" s="128"/>
      <c r="F13" s="381" t="str">
        <f>CONCATENATE(Daten!M17," ",Daten!N17)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269"/>
      <c r="C14" s="269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269"/>
      <c r="C15" s="88">
        <f>Daten!E17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Daten!G17</f>
        <v>0</v>
      </c>
      <c r="D16" s="7"/>
      <c r="E16" s="7"/>
      <c r="F16" s="148" t="s">
        <v>77</v>
      </c>
      <c r="G16" s="7"/>
      <c r="H16" s="148" t="str">
        <f>Einstellungen!F17</f>
        <v>Prozent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269"/>
      <c r="N95" s="269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67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67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269" customFormat="1" ht="14.25" x14ac:dyDescent="0.2">
      <c r="A142" s="269" t="str">
        <f>A10</f>
        <v>Herr</v>
      </c>
    </row>
    <row r="143" spans="1:19" s="269" customFormat="1" ht="14.25" x14ac:dyDescent="0.2">
      <c r="A143" s="269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269" customFormat="1" ht="14.25" x14ac:dyDescent="0.2">
      <c r="A144" s="269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71"/>
      <c r="P156" s="272"/>
      <c r="Q156" s="272"/>
      <c r="R156" s="8"/>
      <c r="S156" s="8"/>
    </row>
    <row r="157" spans="1:19" s="76" customFormat="1" ht="14.25" x14ac:dyDescent="0.2">
      <c r="A157" s="269" t="s">
        <v>57</v>
      </c>
      <c r="B157" s="269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</row>
    <row r="158" spans="1:19" s="76" customFormat="1" ht="14.25" x14ac:dyDescent="0.2">
      <c r="A158" s="269" t="str">
        <f>H16</f>
        <v>Prozent</v>
      </c>
      <c r="B158" s="269"/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67"/>
      <c r="B183" s="267"/>
      <c r="C183" s="267"/>
      <c r="D183" s="267"/>
      <c r="E183" s="267"/>
      <c r="F183" s="267"/>
      <c r="G183" s="267"/>
      <c r="H183" s="267"/>
      <c r="I183" s="267"/>
      <c r="J183" s="267"/>
      <c r="K183" s="267"/>
      <c r="L183" s="267"/>
      <c r="M183" s="267"/>
      <c r="N183" s="267"/>
      <c r="O183" s="267"/>
      <c r="P183" s="155"/>
    </row>
    <row r="184" spans="1:17" s="89" customFormat="1" ht="15" x14ac:dyDescent="0.25">
      <c r="A184" s="273" t="s">
        <v>84</v>
      </c>
      <c r="B184" s="273"/>
      <c r="C184" s="273"/>
      <c r="D184" s="273"/>
      <c r="E184" s="273"/>
      <c r="F184" s="273"/>
      <c r="G184" s="273"/>
      <c r="H184" s="273"/>
      <c r="I184" s="273"/>
      <c r="J184" s="273"/>
      <c r="K184" s="273"/>
      <c r="L184" s="273"/>
      <c r="M184" s="273"/>
      <c r="N184" s="273"/>
      <c r="O184" s="273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P35:Q36"/>
    <mergeCell ref="P43:Q43"/>
    <mergeCell ref="L44:M53"/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56:K56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P48:P51"/>
    <mergeCell ref="Q48:Q51"/>
    <mergeCell ref="B44:C45"/>
    <mergeCell ref="H44:I45"/>
    <mergeCell ref="G50:K51"/>
    <mergeCell ref="B52:C53"/>
    <mergeCell ref="H52:I53"/>
    <mergeCell ref="N37:N53"/>
    <mergeCell ref="O37:O53"/>
    <mergeCell ref="P37:P42"/>
    <mergeCell ref="H48:I49"/>
    <mergeCell ref="J48:J49"/>
    <mergeCell ref="K48:K49"/>
    <mergeCell ref="Q37:Q42"/>
    <mergeCell ref="B47:C47"/>
    <mergeCell ref="J41:J42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J44:J45"/>
    <mergeCell ref="K44:K45"/>
    <mergeCell ref="B50:C50"/>
    <mergeCell ref="H21:I21"/>
    <mergeCell ref="R21:S21"/>
    <mergeCell ref="B22:O22"/>
    <mergeCell ref="K41:K42"/>
    <mergeCell ref="B26:C27"/>
    <mergeCell ref="B28:C29"/>
    <mergeCell ref="B43:M43"/>
    <mergeCell ref="K28:K29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R22:S22"/>
    <mergeCell ref="P24:P34"/>
    <mergeCell ref="Q24:Q34"/>
    <mergeCell ref="R24:R53"/>
    <mergeCell ref="S24:S53"/>
    <mergeCell ref="B30:M31"/>
    <mergeCell ref="L24:L29"/>
    <mergeCell ref="M24:M29"/>
    <mergeCell ref="F11:K11"/>
    <mergeCell ref="F12:K12"/>
    <mergeCell ref="A156:B156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</mergeCells>
  <phoneticPr fontId="4" type="noConversion"/>
  <conditionalFormatting sqref="E37:E42 E33:E34 E49:E53 E45:E47 E24:E29">
    <cfRule type="cellIs" dxfId="43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8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72" customFormat="1" ht="12.75" customHeight="1" x14ac:dyDescent="0.25">
      <c r="A7" s="267" t="s">
        <v>35</v>
      </c>
      <c r="C7" s="151">
        <f>Daten!A18</f>
        <v>8</v>
      </c>
      <c r="D7" s="152"/>
      <c r="E7" s="153"/>
      <c r="F7" s="153"/>
      <c r="G7" s="153"/>
      <c r="H7" s="153"/>
      <c r="I7" s="153"/>
      <c r="J7" s="268"/>
      <c r="K7" s="268"/>
      <c r="L7" s="268"/>
      <c r="M7" s="268"/>
      <c r="N7" s="268"/>
      <c r="O7" s="268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Daten!B18</f>
        <v>Herr</v>
      </c>
      <c r="B10" s="269"/>
      <c r="C10" s="269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CONCATENATE(Daten!D18, " ", Daten!C18)</f>
        <v xml:space="preserve"> </v>
      </c>
      <c r="B11" s="355"/>
      <c r="C11" s="355"/>
      <c r="D11" s="7"/>
      <c r="E11" s="7"/>
      <c r="F11" s="355">
        <f>Daten!K18</f>
        <v>0</v>
      </c>
      <c r="G11" s="354"/>
      <c r="H11" s="354"/>
      <c r="I11" s="354"/>
      <c r="J11" s="354"/>
      <c r="K11" s="354"/>
      <c r="L11" s="267"/>
      <c r="M11" s="267"/>
      <c r="N11" s="267"/>
      <c r="O11" s="267"/>
      <c r="P11" s="267"/>
      <c r="Q11" s="267"/>
      <c r="R11" s="267"/>
      <c r="S11" s="3"/>
    </row>
    <row r="12" spans="1:19" s="269" customFormat="1" ht="12.75" customHeight="1" x14ac:dyDescent="0.25">
      <c r="A12" s="486">
        <f>Daten!H18</f>
        <v>0</v>
      </c>
      <c r="B12" s="486"/>
      <c r="C12" s="486"/>
      <c r="D12" s="270"/>
      <c r="E12" s="270"/>
      <c r="F12" s="401">
        <f>Daten!L18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CONCATENATE(Daten!I18, " ", Daten!J18)</f>
        <v xml:space="preserve"> </v>
      </c>
      <c r="B13" s="485"/>
      <c r="C13" s="485"/>
      <c r="D13" s="128"/>
      <c r="E13" s="128"/>
      <c r="F13" s="381" t="str">
        <f>CONCATENATE(Daten!M18," ",Daten!N18)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269"/>
      <c r="C14" s="269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269"/>
      <c r="C15" s="88">
        <f>Daten!E18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Daten!G18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269"/>
      <c r="N95" s="269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67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67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269" customFormat="1" ht="14.25" x14ac:dyDescent="0.2">
      <c r="A142" s="269" t="str">
        <f>A10</f>
        <v>Herr</v>
      </c>
    </row>
    <row r="143" spans="1:19" s="269" customFormat="1" ht="14.25" x14ac:dyDescent="0.2">
      <c r="A143" s="269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269" customFormat="1" ht="14.25" x14ac:dyDescent="0.2">
      <c r="A144" s="269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71"/>
      <c r="P156" s="272"/>
      <c r="Q156" s="272"/>
      <c r="R156" s="8"/>
      <c r="S156" s="8"/>
    </row>
    <row r="157" spans="1:19" s="76" customFormat="1" ht="14.25" x14ac:dyDescent="0.2">
      <c r="A157" s="269" t="s">
        <v>57</v>
      </c>
      <c r="B157" s="269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</row>
    <row r="158" spans="1:19" s="76" customFormat="1" ht="14.25" x14ac:dyDescent="0.2">
      <c r="A158" s="269" t="str">
        <f>H16</f>
        <v>Personenkraftwagentechnik</v>
      </c>
      <c r="B158" s="269"/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67"/>
      <c r="B183" s="267"/>
      <c r="C183" s="267"/>
      <c r="D183" s="267"/>
      <c r="E183" s="267"/>
      <c r="F183" s="267"/>
      <c r="G183" s="267"/>
      <c r="H183" s="267"/>
      <c r="I183" s="267"/>
      <c r="J183" s="267"/>
      <c r="K183" s="267"/>
      <c r="L183" s="267"/>
      <c r="M183" s="267"/>
      <c r="N183" s="267"/>
      <c r="O183" s="267"/>
      <c r="P183" s="155"/>
    </row>
    <row r="184" spans="1:17" s="89" customFormat="1" ht="15" x14ac:dyDescent="0.25">
      <c r="A184" s="273" t="s">
        <v>84</v>
      </c>
      <c r="B184" s="273"/>
      <c r="C184" s="273"/>
      <c r="D184" s="273"/>
      <c r="E184" s="273"/>
      <c r="F184" s="273"/>
      <c r="G184" s="273"/>
      <c r="H184" s="273"/>
      <c r="I184" s="273"/>
      <c r="J184" s="273"/>
      <c r="K184" s="273"/>
      <c r="L184" s="273"/>
      <c r="M184" s="273"/>
      <c r="N184" s="273"/>
      <c r="O184" s="273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P35:Q36"/>
    <mergeCell ref="P43:Q43"/>
    <mergeCell ref="L44:M53"/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56:K56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P48:P51"/>
    <mergeCell ref="Q48:Q51"/>
    <mergeCell ref="B44:C45"/>
    <mergeCell ref="H44:I45"/>
    <mergeCell ref="G50:K51"/>
    <mergeCell ref="B52:C53"/>
    <mergeCell ref="H52:I53"/>
    <mergeCell ref="N37:N53"/>
    <mergeCell ref="O37:O53"/>
    <mergeCell ref="P37:P42"/>
    <mergeCell ref="H48:I49"/>
    <mergeCell ref="J48:J49"/>
    <mergeCell ref="K48:K49"/>
    <mergeCell ref="Q37:Q42"/>
    <mergeCell ref="B47:C47"/>
    <mergeCell ref="J41:J42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J44:J45"/>
    <mergeCell ref="K44:K45"/>
    <mergeCell ref="B50:C50"/>
    <mergeCell ref="H21:I21"/>
    <mergeCell ref="R21:S21"/>
    <mergeCell ref="B22:O22"/>
    <mergeCell ref="K41:K42"/>
    <mergeCell ref="B26:C27"/>
    <mergeCell ref="B28:C29"/>
    <mergeCell ref="B43:M43"/>
    <mergeCell ref="K28:K29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R22:S22"/>
    <mergeCell ref="P24:P34"/>
    <mergeCell ref="Q24:Q34"/>
    <mergeCell ref="R24:R53"/>
    <mergeCell ref="S24:S53"/>
    <mergeCell ref="B30:M31"/>
    <mergeCell ref="L24:L29"/>
    <mergeCell ref="M24:M29"/>
    <mergeCell ref="F11:K11"/>
    <mergeCell ref="F12:K12"/>
    <mergeCell ref="A156:B156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</mergeCells>
  <phoneticPr fontId="4" type="noConversion"/>
  <conditionalFormatting sqref="E37:E42 E33:E34 E49:E53 E45:E47 E24:E29">
    <cfRule type="cellIs" dxfId="42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8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72" customFormat="1" ht="12.75" customHeight="1" x14ac:dyDescent="0.25">
      <c r="A7" s="267" t="s">
        <v>35</v>
      </c>
      <c r="C7" s="151">
        <f>Daten!A19</f>
        <v>9</v>
      </c>
      <c r="D7" s="152"/>
      <c r="E7" s="153"/>
      <c r="F7" s="153"/>
      <c r="G7" s="153"/>
      <c r="H7" s="153"/>
      <c r="I7" s="153"/>
      <c r="J7" s="268"/>
      <c r="K7" s="268"/>
      <c r="L7" s="268"/>
      <c r="M7" s="268"/>
      <c r="N7" s="268"/>
      <c r="O7" s="268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Daten!B19</f>
        <v>Herr</v>
      </c>
      <c r="B10" s="269"/>
      <c r="C10" s="269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CONCATENATE(Daten!D19, " ", Daten!C19)</f>
        <v xml:space="preserve"> </v>
      </c>
      <c r="B11" s="355"/>
      <c r="C11" s="355"/>
      <c r="D11" s="7"/>
      <c r="E11" s="7"/>
      <c r="F11" s="355">
        <f>Daten!K19</f>
        <v>0</v>
      </c>
      <c r="G11" s="354"/>
      <c r="H11" s="354"/>
      <c r="I11" s="354"/>
      <c r="J11" s="354"/>
      <c r="K11" s="354"/>
      <c r="L11" s="267"/>
      <c r="M11" s="267"/>
      <c r="N11" s="267"/>
      <c r="O11" s="267"/>
      <c r="P11" s="267"/>
      <c r="Q11" s="267"/>
      <c r="R11" s="267"/>
      <c r="S11" s="3"/>
    </row>
    <row r="12" spans="1:19" s="269" customFormat="1" ht="12.75" customHeight="1" x14ac:dyDescent="0.25">
      <c r="A12" s="486">
        <f>Daten!H19</f>
        <v>0</v>
      </c>
      <c r="B12" s="486"/>
      <c r="C12" s="486"/>
      <c r="D12" s="270"/>
      <c r="E12" s="270"/>
      <c r="F12" s="401">
        <f>Daten!L19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CONCATENATE(Daten!I19, " ", Daten!J19)</f>
        <v xml:space="preserve"> </v>
      </c>
      <c r="B13" s="485"/>
      <c r="C13" s="485"/>
      <c r="D13" s="128"/>
      <c r="E13" s="128"/>
      <c r="F13" s="381" t="str">
        <f>CONCATENATE(Daten!M19," ",Daten!N19)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269"/>
      <c r="C14" s="269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269"/>
      <c r="C15" s="88">
        <f>Daten!E19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Daten!G19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269"/>
      <c r="N95" s="269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67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67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269" customFormat="1" ht="14.25" x14ac:dyDescent="0.2">
      <c r="A142" s="269" t="str">
        <f>A10</f>
        <v>Herr</v>
      </c>
    </row>
    <row r="143" spans="1:19" s="269" customFormat="1" ht="14.25" x14ac:dyDescent="0.2">
      <c r="A143" s="269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269" customFormat="1" ht="14.25" x14ac:dyDescent="0.2">
      <c r="A144" s="269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71"/>
      <c r="P156" s="272"/>
      <c r="Q156" s="272"/>
      <c r="R156" s="8"/>
      <c r="S156" s="8"/>
    </row>
    <row r="157" spans="1:19" s="76" customFormat="1" ht="14.25" x14ac:dyDescent="0.2">
      <c r="A157" s="269" t="s">
        <v>57</v>
      </c>
      <c r="B157" s="269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</row>
    <row r="158" spans="1:19" s="76" customFormat="1" ht="14.25" x14ac:dyDescent="0.2">
      <c r="A158" s="269" t="str">
        <f>H16</f>
        <v>Personenkraftwagentechnik</v>
      </c>
      <c r="B158" s="269"/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67"/>
      <c r="B183" s="267"/>
      <c r="C183" s="267"/>
      <c r="D183" s="267"/>
      <c r="E183" s="267"/>
      <c r="F183" s="267"/>
      <c r="G183" s="267"/>
      <c r="H183" s="267"/>
      <c r="I183" s="267"/>
      <c r="J183" s="267"/>
      <c r="K183" s="267"/>
      <c r="L183" s="267"/>
      <c r="M183" s="267"/>
      <c r="N183" s="267"/>
      <c r="O183" s="267"/>
      <c r="P183" s="155"/>
    </row>
    <row r="184" spans="1:17" s="89" customFormat="1" ht="15" x14ac:dyDescent="0.25">
      <c r="A184" s="273" t="s">
        <v>84</v>
      </c>
      <c r="B184" s="273"/>
      <c r="C184" s="273"/>
      <c r="D184" s="273"/>
      <c r="E184" s="273"/>
      <c r="F184" s="273"/>
      <c r="G184" s="273"/>
      <c r="H184" s="273"/>
      <c r="I184" s="273"/>
      <c r="J184" s="273"/>
      <c r="K184" s="273"/>
      <c r="L184" s="273"/>
      <c r="M184" s="273"/>
      <c r="N184" s="273"/>
      <c r="O184" s="273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P35:Q36"/>
    <mergeCell ref="P43:Q43"/>
    <mergeCell ref="L44:M53"/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56:K56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P48:P51"/>
    <mergeCell ref="Q48:Q51"/>
    <mergeCell ref="B44:C45"/>
    <mergeCell ref="H44:I45"/>
    <mergeCell ref="G50:K51"/>
    <mergeCell ref="B52:C53"/>
    <mergeCell ref="H52:I53"/>
    <mergeCell ref="N37:N53"/>
    <mergeCell ref="O37:O53"/>
    <mergeCell ref="P37:P42"/>
    <mergeCell ref="H48:I49"/>
    <mergeCell ref="J48:J49"/>
    <mergeCell ref="K48:K49"/>
    <mergeCell ref="Q37:Q42"/>
    <mergeCell ref="B47:C47"/>
    <mergeCell ref="J41:J42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J44:J45"/>
    <mergeCell ref="K44:K45"/>
    <mergeCell ref="B50:C50"/>
    <mergeCell ref="H21:I21"/>
    <mergeCell ref="R21:S21"/>
    <mergeCell ref="B22:O22"/>
    <mergeCell ref="K41:K42"/>
    <mergeCell ref="B26:C27"/>
    <mergeCell ref="B28:C29"/>
    <mergeCell ref="B43:M43"/>
    <mergeCell ref="K28:K29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R22:S22"/>
    <mergeCell ref="P24:P34"/>
    <mergeCell ref="Q24:Q34"/>
    <mergeCell ref="R24:R53"/>
    <mergeCell ref="S24:S53"/>
    <mergeCell ref="B30:M31"/>
    <mergeCell ref="L24:L29"/>
    <mergeCell ref="M24:M29"/>
    <mergeCell ref="F11:K11"/>
    <mergeCell ref="F12:K12"/>
    <mergeCell ref="A156:B156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</mergeCells>
  <phoneticPr fontId="4" type="noConversion"/>
  <conditionalFormatting sqref="E37:E42 E33:E34 E49:E53 E45:E47 E24:E29">
    <cfRule type="cellIs" dxfId="41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76" customFormat="1" ht="12.75" customHeight="1" x14ac:dyDescent="0.25">
      <c r="A7" s="274" t="s">
        <v>35</v>
      </c>
      <c r="C7" s="151">
        <f>Daten!A20</f>
        <v>10</v>
      </c>
      <c r="D7" s="152"/>
      <c r="E7" s="153"/>
      <c r="F7" s="153"/>
      <c r="G7" s="153"/>
      <c r="H7" s="153"/>
      <c r="I7" s="153"/>
      <c r="J7" s="279"/>
      <c r="K7" s="279"/>
      <c r="L7" s="279"/>
      <c r="M7" s="279"/>
      <c r="N7" s="279"/>
      <c r="O7" s="27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Daten!B20</f>
        <v>Herr</v>
      </c>
      <c r="B10" s="280"/>
      <c r="C10" s="28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CONCATENATE(Daten!D20, " ", Daten!C20)</f>
        <v xml:space="preserve"> </v>
      </c>
      <c r="B11" s="355"/>
      <c r="C11" s="355"/>
      <c r="D11" s="7"/>
      <c r="E11" s="7"/>
      <c r="F11" s="355">
        <f>Daten!K20</f>
        <v>0</v>
      </c>
      <c r="G11" s="354"/>
      <c r="H11" s="354"/>
      <c r="I11" s="354"/>
      <c r="J11" s="354"/>
      <c r="K11" s="354"/>
      <c r="L11" s="274"/>
      <c r="M11" s="274"/>
      <c r="N11" s="274"/>
      <c r="O11" s="274"/>
      <c r="P11" s="274"/>
      <c r="Q11" s="274"/>
      <c r="R11" s="274"/>
      <c r="S11" s="3"/>
    </row>
    <row r="12" spans="1:19" s="280" customFormat="1" ht="12.75" customHeight="1" x14ac:dyDescent="0.25">
      <c r="A12" s="486">
        <f>Daten!H20</f>
        <v>0</v>
      </c>
      <c r="B12" s="486"/>
      <c r="C12" s="486"/>
      <c r="D12" s="278"/>
      <c r="E12" s="278"/>
      <c r="F12" s="401">
        <f>Daten!L20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CONCATENATE(Daten!I20, " ", Daten!J20)</f>
        <v xml:space="preserve"> </v>
      </c>
      <c r="B13" s="485"/>
      <c r="C13" s="485"/>
      <c r="D13" s="128"/>
      <c r="E13" s="128"/>
      <c r="F13" s="381" t="str">
        <f>CONCATENATE(Daten!M20," ",Daten!N20)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280"/>
      <c r="C14" s="28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280"/>
      <c r="C15" s="88">
        <f>Daten!E20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Daten!G20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280"/>
      <c r="N95" s="28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7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7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280" customFormat="1" ht="14.25" x14ac:dyDescent="0.2">
      <c r="A142" s="280" t="str">
        <f>A10</f>
        <v>Herr</v>
      </c>
    </row>
    <row r="143" spans="1:19" s="280" customFormat="1" ht="14.25" x14ac:dyDescent="0.2">
      <c r="A143" s="28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280" customFormat="1" ht="14.25" x14ac:dyDescent="0.2">
      <c r="A144" s="28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75"/>
      <c r="P156" s="276"/>
      <c r="Q156" s="276"/>
      <c r="R156" s="8"/>
      <c r="S156" s="8"/>
    </row>
    <row r="157" spans="1:19" s="76" customFormat="1" ht="14.25" x14ac:dyDescent="0.2">
      <c r="A157" s="280" t="s">
        <v>57</v>
      </c>
      <c r="B157" s="280"/>
      <c r="C157" s="280"/>
      <c r="D157" s="280"/>
      <c r="E157" s="280"/>
      <c r="F157" s="280"/>
      <c r="G157" s="280"/>
      <c r="H157" s="280"/>
      <c r="I157" s="280"/>
      <c r="J157" s="280"/>
      <c r="K157" s="280"/>
      <c r="L157" s="280"/>
      <c r="M157" s="280"/>
      <c r="N157" s="280"/>
      <c r="O157" s="280"/>
      <c r="P157" s="280"/>
      <c r="Q157" s="280"/>
      <c r="R157" s="280"/>
      <c r="S157" s="280"/>
    </row>
    <row r="158" spans="1:19" s="76" customFormat="1" ht="14.25" x14ac:dyDescent="0.2">
      <c r="A158" s="280" t="str">
        <f>H16</f>
        <v>Personenkraftwagentechnik</v>
      </c>
      <c r="B158" s="280"/>
      <c r="C158" s="280"/>
      <c r="D158" s="280"/>
      <c r="E158" s="280"/>
      <c r="F158" s="280"/>
      <c r="G158" s="280"/>
      <c r="H158" s="280"/>
      <c r="I158" s="280"/>
      <c r="J158" s="280"/>
      <c r="K158" s="280"/>
      <c r="L158" s="280"/>
      <c r="M158" s="280"/>
      <c r="N158" s="280"/>
      <c r="O158" s="280"/>
      <c r="P158" s="280"/>
      <c r="Q158" s="280"/>
      <c r="R158" s="280"/>
      <c r="S158" s="28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74"/>
      <c r="B183" s="274"/>
      <c r="C183" s="274"/>
      <c r="D183" s="274"/>
      <c r="E183" s="274"/>
      <c r="F183" s="274"/>
      <c r="G183" s="274"/>
      <c r="H183" s="274"/>
      <c r="I183" s="274"/>
      <c r="J183" s="274"/>
      <c r="K183" s="274"/>
      <c r="L183" s="274"/>
      <c r="M183" s="274"/>
      <c r="N183" s="274"/>
      <c r="O183" s="274"/>
      <c r="P183" s="155"/>
    </row>
    <row r="184" spans="1:17" s="89" customFormat="1" ht="15" x14ac:dyDescent="0.25">
      <c r="A184" s="277" t="s">
        <v>84</v>
      </c>
      <c r="B184" s="277"/>
      <c r="C184" s="277"/>
      <c r="D184" s="277"/>
      <c r="E184" s="277"/>
      <c r="F184" s="277"/>
      <c r="G184" s="277"/>
      <c r="H184" s="277"/>
      <c r="I184" s="277"/>
      <c r="J184" s="277"/>
      <c r="K184" s="277"/>
      <c r="L184" s="277"/>
      <c r="M184" s="277"/>
      <c r="N184" s="277"/>
      <c r="O184" s="27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B52:C53"/>
    <mergeCell ref="P37:P42"/>
    <mergeCell ref="Q37:Q42"/>
    <mergeCell ref="B47:C47"/>
    <mergeCell ref="J41:J42"/>
    <mergeCell ref="B56:K56"/>
    <mergeCell ref="H48:I49"/>
    <mergeCell ref="J48:J49"/>
    <mergeCell ref="K48:K49"/>
    <mergeCell ref="P48:P51"/>
    <mergeCell ref="Q48:Q51"/>
    <mergeCell ref="B44:C45"/>
    <mergeCell ref="H44:I45"/>
    <mergeCell ref="J44:J45"/>
    <mergeCell ref="K44:K45"/>
    <mergeCell ref="B50:C50"/>
    <mergeCell ref="G50:K51"/>
    <mergeCell ref="R22:S22"/>
    <mergeCell ref="P24:P34"/>
    <mergeCell ref="Q24:Q34"/>
    <mergeCell ref="R24:R53"/>
    <mergeCell ref="S24:S53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H52:I53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  <mergeCell ref="H21:I21"/>
    <mergeCell ref="R21:S21"/>
    <mergeCell ref="B22:O22"/>
    <mergeCell ref="B26:C27"/>
    <mergeCell ref="B28:C29"/>
    <mergeCell ref="K28:K29"/>
    <mergeCell ref="B30:M31"/>
    <mergeCell ref="L24:L29"/>
    <mergeCell ref="M24:M29"/>
    <mergeCell ref="P35:Q36"/>
    <mergeCell ref="P43:Q43"/>
    <mergeCell ref="L44:M53"/>
    <mergeCell ref="F11:K11"/>
    <mergeCell ref="F12:K12"/>
    <mergeCell ref="A156:B156"/>
    <mergeCell ref="K41:K42"/>
    <mergeCell ref="B43:M43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N37:N53"/>
    <mergeCell ref="O37:O53"/>
  </mergeCells>
  <phoneticPr fontId="4" type="noConversion"/>
  <conditionalFormatting sqref="E37:E42 E33:E34 E49:E53 E45:E47 E24:E29">
    <cfRule type="cellIs" dxfId="40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89" customFormat="1" ht="12.75" customHeight="1" x14ac:dyDescent="0.25">
      <c r="A7" s="281" t="s">
        <v>35</v>
      </c>
      <c r="C7" s="151">
        <f>Daten!A21</f>
        <v>11</v>
      </c>
      <c r="D7" s="152"/>
      <c r="E7" s="153"/>
      <c r="F7" s="153"/>
      <c r="G7" s="153"/>
      <c r="H7" s="153"/>
      <c r="I7" s="153"/>
      <c r="J7" s="282"/>
      <c r="K7" s="282"/>
      <c r="L7" s="282"/>
      <c r="M7" s="282"/>
      <c r="N7" s="282"/>
      <c r="O7" s="282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Daten!B21</f>
        <v>Herr</v>
      </c>
      <c r="B10" s="283"/>
      <c r="C10" s="283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CONCATENATE(Daten!D21, " ", Daten!C21)</f>
        <v xml:space="preserve"> </v>
      </c>
      <c r="B11" s="355"/>
      <c r="C11" s="355"/>
      <c r="D11" s="7"/>
      <c r="E11" s="7"/>
      <c r="F11" s="355">
        <f>Daten!K21</f>
        <v>0</v>
      </c>
      <c r="G11" s="354"/>
      <c r="H11" s="354"/>
      <c r="I11" s="354"/>
      <c r="J11" s="354"/>
      <c r="K11" s="354"/>
      <c r="L11" s="281"/>
      <c r="M11" s="281"/>
      <c r="N11" s="281"/>
      <c r="O11" s="281"/>
      <c r="P11" s="281"/>
      <c r="Q11" s="281"/>
      <c r="R11" s="281"/>
      <c r="S11" s="3"/>
    </row>
    <row r="12" spans="1:19" s="283" customFormat="1" ht="12.75" customHeight="1" x14ac:dyDescent="0.25">
      <c r="A12" s="486">
        <f>Daten!H21</f>
        <v>0</v>
      </c>
      <c r="B12" s="486"/>
      <c r="C12" s="486"/>
      <c r="D12" s="284"/>
      <c r="E12" s="284"/>
      <c r="F12" s="401">
        <f>Daten!L21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CONCATENATE(Daten!I21, " ", Daten!J21)</f>
        <v xml:space="preserve"> </v>
      </c>
      <c r="B13" s="485"/>
      <c r="C13" s="485"/>
      <c r="D13" s="128"/>
      <c r="E13" s="128"/>
      <c r="F13" s="381" t="str">
        <f>CONCATENATE(Daten!M21," ",Daten!N21)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283"/>
      <c r="C14" s="283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283"/>
      <c r="C15" s="88">
        <f>Daten!E21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Daten!G21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283"/>
      <c r="N95" s="283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81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81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283" customFormat="1" ht="14.25" x14ac:dyDescent="0.2">
      <c r="A142" s="283" t="str">
        <f>A10</f>
        <v>Herr</v>
      </c>
    </row>
    <row r="143" spans="1:19" s="283" customFormat="1" ht="14.25" x14ac:dyDescent="0.2">
      <c r="A143" s="283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283" customFormat="1" ht="14.25" x14ac:dyDescent="0.2">
      <c r="A144" s="283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88"/>
      <c r="P156" s="289"/>
      <c r="Q156" s="289"/>
      <c r="R156" s="8"/>
      <c r="S156" s="8"/>
    </row>
    <row r="157" spans="1:19" s="76" customFormat="1" ht="14.25" x14ac:dyDescent="0.2">
      <c r="A157" s="283" t="s">
        <v>57</v>
      </c>
      <c r="B157" s="283"/>
      <c r="C157" s="283"/>
      <c r="D157" s="283"/>
      <c r="E157" s="283"/>
      <c r="F157" s="283"/>
      <c r="G157" s="283"/>
      <c r="H157" s="283"/>
      <c r="I157" s="283"/>
      <c r="J157" s="283"/>
      <c r="K157" s="283"/>
      <c r="L157" s="283"/>
      <c r="M157" s="283"/>
      <c r="N157" s="283"/>
      <c r="O157" s="283"/>
      <c r="P157" s="283"/>
      <c r="Q157" s="283"/>
      <c r="R157" s="283"/>
      <c r="S157" s="283"/>
    </row>
    <row r="158" spans="1:19" s="76" customFormat="1" ht="14.25" x14ac:dyDescent="0.2">
      <c r="A158" s="283" t="str">
        <f>H16</f>
        <v>Personenkraftwagentechnik</v>
      </c>
      <c r="B158" s="283"/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283"/>
      <c r="P158" s="283"/>
      <c r="Q158" s="283"/>
      <c r="R158" s="283"/>
      <c r="S158" s="283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155"/>
    </row>
    <row r="184" spans="1:17" s="89" customFormat="1" ht="15" x14ac:dyDescent="0.25">
      <c r="A184" s="290" t="s">
        <v>84</v>
      </c>
      <c r="B184" s="290"/>
      <c r="C184" s="290"/>
      <c r="D184" s="290"/>
      <c r="E184" s="290"/>
      <c r="F184" s="290"/>
      <c r="G184" s="290"/>
      <c r="H184" s="290"/>
      <c r="I184" s="290"/>
      <c r="J184" s="290"/>
      <c r="K184" s="290"/>
      <c r="L184" s="290"/>
      <c r="M184" s="290"/>
      <c r="N184" s="290"/>
      <c r="O184" s="290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P35:Q36"/>
    <mergeCell ref="P43:Q43"/>
    <mergeCell ref="L44:M53"/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56:K56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P48:P51"/>
    <mergeCell ref="Q48:Q51"/>
    <mergeCell ref="B44:C45"/>
    <mergeCell ref="H44:I45"/>
    <mergeCell ref="G50:K51"/>
    <mergeCell ref="B52:C53"/>
    <mergeCell ref="H52:I53"/>
    <mergeCell ref="N37:N53"/>
    <mergeCell ref="O37:O53"/>
    <mergeCell ref="P37:P42"/>
    <mergeCell ref="H48:I49"/>
    <mergeCell ref="J48:J49"/>
    <mergeCell ref="K48:K49"/>
    <mergeCell ref="Q37:Q42"/>
    <mergeCell ref="B47:C47"/>
    <mergeCell ref="J41:J42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J44:J45"/>
    <mergeCell ref="K44:K45"/>
    <mergeCell ref="B50:C50"/>
    <mergeCell ref="H21:I21"/>
    <mergeCell ref="R21:S21"/>
    <mergeCell ref="B22:O22"/>
    <mergeCell ref="K41:K42"/>
    <mergeCell ref="B26:C27"/>
    <mergeCell ref="B28:C29"/>
    <mergeCell ref="B43:M43"/>
    <mergeCell ref="K28:K29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R22:S22"/>
    <mergeCell ref="P24:P34"/>
    <mergeCell ref="Q24:Q34"/>
    <mergeCell ref="R24:R53"/>
    <mergeCell ref="S24:S53"/>
    <mergeCell ref="B30:M31"/>
    <mergeCell ref="L24:L29"/>
    <mergeCell ref="M24:M29"/>
    <mergeCell ref="F11:K11"/>
    <mergeCell ref="F12:K12"/>
    <mergeCell ref="A156:B156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</mergeCells>
  <phoneticPr fontId="4" type="noConversion"/>
  <conditionalFormatting sqref="E37:E42 E33:E34 E49:E53 E45:E47 E24:E29">
    <cfRule type="cellIs" dxfId="39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89" customFormat="1" ht="12.75" customHeight="1" x14ac:dyDescent="0.25">
      <c r="A7" s="281" t="s">
        <v>35</v>
      </c>
      <c r="C7" s="151">
        <f>Daten!A22</f>
        <v>12</v>
      </c>
      <c r="D7" s="152"/>
      <c r="E7" s="153"/>
      <c r="F7" s="153"/>
      <c r="G7" s="153"/>
      <c r="H7" s="153"/>
      <c r="I7" s="153"/>
      <c r="J7" s="282"/>
      <c r="K7" s="282"/>
      <c r="L7" s="282"/>
      <c r="M7" s="282"/>
      <c r="N7" s="282"/>
      <c r="O7" s="282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Daten!B22</f>
        <v>Herr</v>
      </c>
      <c r="B10" s="283"/>
      <c r="C10" s="283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CONCATENATE(Daten!D22, " ", Daten!C22)</f>
        <v xml:space="preserve"> </v>
      </c>
      <c r="B11" s="355"/>
      <c r="C11" s="355"/>
      <c r="D11" s="7"/>
      <c r="E11" s="7"/>
      <c r="F11" s="355">
        <f>Daten!K22</f>
        <v>0</v>
      </c>
      <c r="G11" s="354"/>
      <c r="H11" s="354"/>
      <c r="I11" s="354"/>
      <c r="J11" s="354"/>
      <c r="K11" s="354"/>
      <c r="L11" s="281"/>
      <c r="M11" s="281"/>
      <c r="N11" s="281"/>
      <c r="O11" s="281"/>
      <c r="P11" s="281"/>
      <c r="Q11" s="281"/>
      <c r="R11" s="281"/>
      <c r="S11" s="3"/>
    </row>
    <row r="12" spans="1:19" s="283" customFormat="1" ht="12.75" customHeight="1" x14ac:dyDescent="0.25">
      <c r="A12" s="486">
        <f>Daten!H22</f>
        <v>0</v>
      </c>
      <c r="B12" s="486"/>
      <c r="C12" s="486"/>
      <c r="D12" s="284"/>
      <c r="E12" s="284"/>
      <c r="F12" s="401">
        <f>Daten!L22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CONCATENATE(Daten!I22, " ", Daten!J22)</f>
        <v xml:space="preserve"> </v>
      </c>
      <c r="B13" s="485"/>
      <c r="C13" s="485"/>
      <c r="D13" s="128"/>
      <c r="E13" s="128"/>
      <c r="F13" s="381" t="str">
        <f>CONCATENATE(Daten!M22," ",Daten!N22)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283"/>
      <c r="C14" s="283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283"/>
      <c r="C15" s="88">
        <f>Daten!E22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Daten!G22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283"/>
      <c r="N95" s="283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81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81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283" customFormat="1" ht="14.25" x14ac:dyDescent="0.2">
      <c r="A142" s="283" t="str">
        <f>A10</f>
        <v>Herr</v>
      </c>
    </row>
    <row r="143" spans="1:19" s="283" customFormat="1" ht="14.25" x14ac:dyDescent="0.2">
      <c r="A143" s="283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283" customFormat="1" ht="14.25" x14ac:dyDescent="0.2">
      <c r="A144" s="283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88"/>
      <c r="P156" s="289"/>
      <c r="Q156" s="289"/>
      <c r="R156" s="8"/>
      <c r="S156" s="8"/>
    </row>
    <row r="157" spans="1:19" s="76" customFormat="1" ht="14.25" x14ac:dyDescent="0.2">
      <c r="A157" s="283" t="s">
        <v>57</v>
      </c>
      <c r="B157" s="283"/>
      <c r="C157" s="283"/>
      <c r="D157" s="283"/>
      <c r="E157" s="283"/>
      <c r="F157" s="283"/>
      <c r="G157" s="283"/>
      <c r="H157" s="283"/>
      <c r="I157" s="283"/>
      <c r="J157" s="283"/>
      <c r="K157" s="283"/>
      <c r="L157" s="283"/>
      <c r="M157" s="283"/>
      <c r="N157" s="283"/>
      <c r="O157" s="283"/>
      <c r="P157" s="283"/>
      <c r="Q157" s="283"/>
      <c r="R157" s="283"/>
      <c r="S157" s="283"/>
    </row>
    <row r="158" spans="1:19" s="76" customFormat="1" ht="14.25" x14ac:dyDescent="0.2">
      <c r="A158" s="283" t="str">
        <f>H16</f>
        <v>Personenkraftwagentechnik</v>
      </c>
      <c r="B158" s="283"/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283"/>
      <c r="P158" s="283"/>
      <c r="Q158" s="283"/>
      <c r="R158" s="283"/>
      <c r="S158" s="283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155"/>
    </row>
    <row r="184" spans="1:17" s="89" customFormat="1" ht="15" x14ac:dyDescent="0.25">
      <c r="A184" s="290" t="s">
        <v>84</v>
      </c>
      <c r="B184" s="290"/>
      <c r="C184" s="290"/>
      <c r="D184" s="290"/>
      <c r="E184" s="290"/>
      <c r="F184" s="290"/>
      <c r="G184" s="290"/>
      <c r="H184" s="290"/>
      <c r="I184" s="290"/>
      <c r="J184" s="290"/>
      <c r="K184" s="290"/>
      <c r="L184" s="290"/>
      <c r="M184" s="290"/>
      <c r="N184" s="290"/>
      <c r="O184" s="290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P35:Q36"/>
    <mergeCell ref="P43:Q43"/>
    <mergeCell ref="L44:M53"/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56:K56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P48:P51"/>
    <mergeCell ref="Q48:Q51"/>
    <mergeCell ref="B44:C45"/>
    <mergeCell ref="H44:I45"/>
    <mergeCell ref="G50:K51"/>
    <mergeCell ref="B52:C53"/>
    <mergeCell ref="H52:I53"/>
    <mergeCell ref="N37:N53"/>
    <mergeCell ref="O37:O53"/>
    <mergeCell ref="P37:P42"/>
    <mergeCell ref="H48:I49"/>
    <mergeCell ref="J48:J49"/>
    <mergeCell ref="K48:K49"/>
    <mergeCell ref="Q37:Q42"/>
    <mergeCell ref="B47:C47"/>
    <mergeCell ref="J41:J42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J44:J45"/>
    <mergeCell ref="K44:K45"/>
    <mergeCell ref="B50:C50"/>
    <mergeCell ref="H21:I21"/>
    <mergeCell ref="R21:S21"/>
    <mergeCell ref="B22:O22"/>
    <mergeCell ref="K41:K42"/>
    <mergeCell ref="B26:C27"/>
    <mergeCell ref="B28:C29"/>
    <mergeCell ref="B43:M43"/>
    <mergeCell ref="K28:K29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R22:S22"/>
    <mergeCell ref="P24:P34"/>
    <mergeCell ref="Q24:Q34"/>
    <mergeCell ref="R24:R53"/>
    <mergeCell ref="S24:S53"/>
    <mergeCell ref="B30:M31"/>
    <mergeCell ref="L24:L29"/>
    <mergeCell ref="M24:M29"/>
    <mergeCell ref="F11:K11"/>
    <mergeCell ref="F12:K12"/>
    <mergeCell ref="A156:B156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</mergeCells>
  <phoneticPr fontId="4" type="noConversion"/>
  <conditionalFormatting sqref="E37:E42 E33:E34 E49:E53 E45:E47 E24:E29">
    <cfRule type="cellIs" dxfId="38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89" customFormat="1" ht="12.75" customHeight="1" x14ac:dyDescent="0.25">
      <c r="A7" s="281" t="s">
        <v>35</v>
      </c>
      <c r="C7" s="151">
        <f>Daten!A23</f>
        <v>13</v>
      </c>
      <c r="D7" s="152"/>
      <c r="E7" s="153"/>
      <c r="F7" s="153"/>
      <c r="G7" s="153"/>
      <c r="H7" s="153"/>
      <c r="I7" s="153"/>
      <c r="J7" s="282"/>
      <c r="K7" s="282"/>
      <c r="L7" s="282"/>
      <c r="M7" s="282"/>
      <c r="N7" s="282"/>
      <c r="O7" s="282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Daten!B23</f>
        <v>Herr</v>
      </c>
      <c r="B10" s="283"/>
      <c r="C10" s="283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CONCATENATE(Daten!D23, " ", Daten!C23)</f>
        <v xml:space="preserve"> </v>
      </c>
      <c r="B11" s="355"/>
      <c r="C11" s="355"/>
      <c r="D11" s="7"/>
      <c r="E11" s="7"/>
      <c r="F11" s="355">
        <f>Daten!K23</f>
        <v>0</v>
      </c>
      <c r="G11" s="354"/>
      <c r="H11" s="354"/>
      <c r="I11" s="354"/>
      <c r="J11" s="354"/>
      <c r="K11" s="354"/>
      <c r="L11" s="281"/>
      <c r="M11" s="281"/>
      <c r="N11" s="281"/>
      <c r="O11" s="281"/>
      <c r="P11" s="281"/>
      <c r="Q11" s="281"/>
      <c r="R11" s="281"/>
      <c r="S11" s="3"/>
    </row>
    <row r="12" spans="1:19" s="283" customFormat="1" ht="12.75" customHeight="1" x14ac:dyDescent="0.25">
      <c r="A12" s="486">
        <f>Daten!H23</f>
        <v>0</v>
      </c>
      <c r="B12" s="486"/>
      <c r="C12" s="486"/>
      <c r="D12" s="284"/>
      <c r="E12" s="284"/>
      <c r="F12" s="401">
        <f>Daten!L23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CONCATENATE(Daten!I23, " ", Daten!J23)</f>
        <v xml:space="preserve"> </v>
      </c>
      <c r="B13" s="485"/>
      <c r="C13" s="485"/>
      <c r="D13" s="128"/>
      <c r="E13" s="128"/>
      <c r="F13" s="381" t="str">
        <f>CONCATENATE(Daten!M23," ",Daten!N23)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283"/>
      <c r="C14" s="283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283"/>
      <c r="C15" s="88">
        <f>Daten!E23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Daten!G23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283"/>
      <c r="N95" s="283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81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81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283" customFormat="1" ht="14.25" x14ac:dyDescent="0.2">
      <c r="A142" s="283" t="str">
        <f>A10</f>
        <v>Herr</v>
      </c>
    </row>
    <row r="143" spans="1:19" s="283" customFormat="1" ht="14.25" x14ac:dyDescent="0.2">
      <c r="A143" s="283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283" customFormat="1" ht="14.25" x14ac:dyDescent="0.2">
      <c r="A144" s="283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88"/>
      <c r="P156" s="289"/>
      <c r="Q156" s="289"/>
      <c r="R156" s="8"/>
      <c r="S156" s="8"/>
    </row>
    <row r="157" spans="1:19" s="76" customFormat="1" ht="14.25" x14ac:dyDescent="0.2">
      <c r="A157" s="283" t="s">
        <v>57</v>
      </c>
      <c r="B157" s="283"/>
      <c r="C157" s="283"/>
      <c r="D157" s="283"/>
      <c r="E157" s="283"/>
      <c r="F157" s="283"/>
      <c r="G157" s="283"/>
      <c r="H157" s="283"/>
      <c r="I157" s="283"/>
      <c r="J157" s="283"/>
      <c r="K157" s="283"/>
      <c r="L157" s="283"/>
      <c r="M157" s="283"/>
      <c r="N157" s="283"/>
      <c r="O157" s="283"/>
      <c r="P157" s="283"/>
      <c r="Q157" s="283"/>
      <c r="R157" s="283"/>
      <c r="S157" s="283"/>
    </row>
    <row r="158" spans="1:19" s="76" customFormat="1" ht="14.25" x14ac:dyDescent="0.2">
      <c r="A158" s="283" t="str">
        <f>H16</f>
        <v>Personenkraftwagentechnik</v>
      </c>
      <c r="B158" s="283"/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283"/>
      <c r="P158" s="283"/>
      <c r="Q158" s="283"/>
      <c r="R158" s="283"/>
      <c r="S158" s="283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155"/>
    </row>
    <row r="184" spans="1:17" s="89" customFormat="1" ht="15" x14ac:dyDescent="0.25">
      <c r="A184" s="290" t="s">
        <v>84</v>
      </c>
      <c r="B184" s="290"/>
      <c r="C184" s="290"/>
      <c r="D184" s="290"/>
      <c r="E184" s="290"/>
      <c r="F184" s="290"/>
      <c r="G184" s="290"/>
      <c r="H184" s="290"/>
      <c r="I184" s="290"/>
      <c r="J184" s="290"/>
      <c r="K184" s="290"/>
      <c r="L184" s="290"/>
      <c r="M184" s="290"/>
      <c r="N184" s="290"/>
      <c r="O184" s="290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P35:Q36"/>
    <mergeCell ref="P43:Q43"/>
    <mergeCell ref="L44:M53"/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56:K56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P48:P51"/>
    <mergeCell ref="Q48:Q51"/>
    <mergeCell ref="B44:C45"/>
    <mergeCell ref="H44:I45"/>
    <mergeCell ref="G50:K51"/>
    <mergeCell ref="B52:C53"/>
    <mergeCell ref="H52:I53"/>
    <mergeCell ref="N37:N53"/>
    <mergeCell ref="O37:O53"/>
    <mergeCell ref="P37:P42"/>
    <mergeCell ref="H48:I49"/>
    <mergeCell ref="J48:J49"/>
    <mergeCell ref="K48:K49"/>
    <mergeCell ref="Q37:Q42"/>
    <mergeCell ref="B47:C47"/>
    <mergeCell ref="J41:J42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J44:J45"/>
    <mergeCell ref="K44:K45"/>
    <mergeCell ref="B50:C50"/>
    <mergeCell ref="H21:I21"/>
    <mergeCell ref="R21:S21"/>
    <mergeCell ref="B22:O22"/>
    <mergeCell ref="K41:K42"/>
    <mergeCell ref="B26:C27"/>
    <mergeCell ref="B28:C29"/>
    <mergeCell ref="B43:M43"/>
    <mergeCell ref="K28:K29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R22:S22"/>
    <mergeCell ref="P24:P34"/>
    <mergeCell ref="Q24:Q34"/>
    <mergeCell ref="R24:R53"/>
    <mergeCell ref="S24:S53"/>
    <mergeCell ref="B30:M31"/>
    <mergeCell ref="L24:L29"/>
    <mergeCell ref="M24:M29"/>
    <mergeCell ref="F11:K11"/>
    <mergeCell ref="F12:K12"/>
    <mergeCell ref="A156:B156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</mergeCells>
  <phoneticPr fontId="4" type="noConversion"/>
  <conditionalFormatting sqref="E37:E42 E33:E34 E49:E53 E45:E47 E24:E29">
    <cfRule type="cellIs" dxfId="37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89" customFormat="1" ht="12.75" customHeight="1" x14ac:dyDescent="0.25">
      <c r="A7" s="281" t="s">
        <v>35</v>
      </c>
      <c r="C7" s="151">
        <f>Daten!A24</f>
        <v>14</v>
      </c>
      <c r="D7" s="152"/>
      <c r="E7" s="153"/>
      <c r="F7" s="153"/>
      <c r="G7" s="153"/>
      <c r="H7" s="153"/>
      <c r="I7" s="153"/>
      <c r="J7" s="282"/>
      <c r="K7" s="282"/>
      <c r="L7" s="282"/>
      <c r="M7" s="282"/>
      <c r="N7" s="282"/>
      <c r="O7" s="282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Daten!B24</f>
        <v>Herr</v>
      </c>
      <c r="B10" s="283"/>
      <c r="C10" s="283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CONCATENATE(Daten!D24, " ", Daten!C24)</f>
        <v xml:space="preserve"> </v>
      </c>
      <c r="B11" s="355"/>
      <c r="C11" s="355"/>
      <c r="D11" s="7"/>
      <c r="E11" s="7"/>
      <c r="F11" s="355">
        <f>Daten!K24</f>
        <v>0</v>
      </c>
      <c r="G11" s="354"/>
      <c r="H11" s="354"/>
      <c r="I11" s="354"/>
      <c r="J11" s="354"/>
      <c r="K11" s="354"/>
      <c r="L11" s="281"/>
      <c r="M11" s="281"/>
      <c r="N11" s="281"/>
      <c r="O11" s="281"/>
      <c r="P11" s="281"/>
      <c r="Q11" s="281"/>
      <c r="R11" s="281"/>
      <c r="S11" s="3"/>
    </row>
    <row r="12" spans="1:19" s="283" customFormat="1" ht="12.75" customHeight="1" x14ac:dyDescent="0.25">
      <c r="A12" s="486">
        <f>Daten!H24</f>
        <v>0</v>
      </c>
      <c r="B12" s="486"/>
      <c r="C12" s="486"/>
      <c r="D12" s="284"/>
      <c r="E12" s="284"/>
      <c r="F12" s="401">
        <f>Daten!L24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CONCATENATE(Daten!I24, " ", Daten!J24)</f>
        <v xml:space="preserve"> </v>
      </c>
      <c r="B13" s="485"/>
      <c r="C13" s="485"/>
      <c r="D13" s="128"/>
      <c r="E13" s="128"/>
      <c r="F13" s="381" t="str">
        <f>CONCATENATE(Daten!M24," ",Daten!N24)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283"/>
      <c r="C14" s="283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283"/>
      <c r="C15" s="88">
        <f>Daten!E24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Daten!G24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283"/>
      <c r="N95" s="283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81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81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283" customFormat="1" ht="14.25" x14ac:dyDescent="0.2">
      <c r="A142" s="283" t="str">
        <f>A10</f>
        <v>Herr</v>
      </c>
    </row>
    <row r="143" spans="1:19" s="283" customFormat="1" ht="14.25" x14ac:dyDescent="0.2">
      <c r="A143" s="283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283" customFormat="1" ht="14.25" x14ac:dyDescent="0.2">
      <c r="A144" s="283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88"/>
      <c r="P156" s="289"/>
      <c r="Q156" s="289"/>
      <c r="R156" s="8"/>
      <c r="S156" s="8"/>
    </row>
    <row r="157" spans="1:19" s="76" customFormat="1" ht="14.25" x14ac:dyDescent="0.2">
      <c r="A157" s="283" t="s">
        <v>57</v>
      </c>
      <c r="B157" s="283"/>
      <c r="C157" s="283"/>
      <c r="D157" s="283"/>
      <c r="E157" s="283"/>
      <c r="F157" s="283"/>
      <c r="G157" s="283"/>
      <c r="H157" s="283"/>
      <c r="I157" s="283"/>
      <c r="J157" s="283"/>
      <c r="K157" s="283"/>
      <c r="L157" s="283"/>
      <c r="M157" s="283"/>
      <c r="N157" s="283"/>
      <c r="O157" s="283"/>
      <c r="P157" s="283"/>
      <c r="Q157" s="283"/>
      <c r="R157" s="283"/>
      <c r="S157" s="283"/>
    </row>
    <row r="158" spans="1:19" s="76" customFormat="1" ht="14.25" x14ac:dyDescent="0.2">
      <c r="A158" s="283" t="str">
        <f>H16</f>
        <v>Personenkraftwagentechnik</v>
      </c>
      <c r="B158" s="283"/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283"/>
      <c r="P158" s="283"/>
      <c r="Q158" s="283"/>
      <c r="R158" s="283"/>
      <c r="S158" s="283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155"/>
    </row>
    <row r="184" spans="1:17" s="89" customFormat="1" ht="15" x14ac:dyDescent="0.25">
      <c r="A184" s="290" t="s">
        <v>84</v>
      </c>
      <c r="B184" s="290"/>
      <c r="C184" s="290"/>
      <c r="D184" s="290"/>
      <c r="E184" s="290"/>
      <c r="F184" s="290"/>
      <c r="G184" s="290"/>
      <c r="H184" s="290"/>
      <c r="I184" s="290"/>
      <c r="J184" s="290"/>
      <c r="K184" s="290"/>
      <c r="L184" s="290"/>
      <c r="M184" s="290"/>
      <c r="N184" s="290"/>
      <c r="O184" s="290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P35:Q36"/>
    <mergeCell ref="P43:Q43"/>
    <mergeCell ref="L44:M53"/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56:K56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P48:P51"/>
    <mergeCell ref="Q48:Q51"/>
    <mergeCell ref="B44:C45"/>
    <mergeCell ref="H44:I45"/>
    <mergeCell ref="G50:K51"/>
    <mergeCell ref="B52:C53"/>
    <mergeCell ref="H52:I53"/>
    <mergeCell ref="N37:N53"/>
    <mergeCell ref="O37:O53"/>
    <mergeCell ref="P37:P42"/>
    <mergeCell ref="H48:I49"/>
    <mergeCell ref="J48:J49"/>
    <mergeCell ref="K48:K49"/>
    <mergeCell ref="Q37:Q42"/>
    <mergeCell ref="B47:C47"/>
    <mergeCell ref="J41:J42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J44:J45"/>
    <mergeCell ref="K44:K45"/>
    <mergeCell ref="B50:C50"/>
    <mergeCell ref="H21:I21"/>
    <mergeCell ref="R21:S21"/>
    <mergeCell ref="B22:O22"/>
    <mergeCell ref="K41:K42"/>
    <mergeCell ref="B26:C27"/>
    <mergeCell ref="B28:C29"/>
    <mergeCell ref="B43:M43"/>
    <mergeCell ref="K28:K29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R22:S22"/>
    <mergeCell ref="P24:P34"/>
    <mergeCell ref="Q24:Q34"/>
    <mergeCell ref="R24:R53"/>
    <mergeCell ref="S24:S53"/>
    <mergeCell ref="B30:M31"/>
    <mergeCell ref="L24:L29"/>
    <mergeCell ref="M24:M29"/>
    <mergeCell ref="F11:K11"/>
    <mergeCell ref="F12:K12"/>
    <mergeCell ref="A156:B156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</mergeCells>
  <phoneticPr fontId="4" type="noConversion"/>
  <conditionalFormatting sqref="E37:E42 E33:E34 E49:E53 E45:E47 E24:E29">
    <cfRule type="cellIs" dxfId="36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89" customFormat="1" ht="12.75" customHeight="1" x14ac:dyDescent="0.25">
      <c r="A7" s="281" t="s">
        <v>35</v>
      </c>
      <c r="C7" s="151">
        <f>Daten!A25</f>
        <v>15</v>
      </c>
      <c r="D7" s="152"/>
      <c r="E7" s="153"/>
      <c r="F7" s="153"/>
      <c r="G7" s="153"/>
      <c r="H7" s="153"/>
      <c r="I7" s="153"/>
      <c r="J7" s="282"/>
      <c r="K7" s="282"/>
      <c r="L7" s="282"/>
      <c r="M7" s="282"/>
      <c r="N7" s="282"/>
      <c r="O7" s="282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Daten!B25</f>
        <v>Herr</v>
      </c>
      <c r="B10" s="283"/>
      <c r="C10" s="283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CONCATENATE(Daten!D25, " ", Daten!C25)</f>
        <v xml:space="preserve"> </v>
      </c>
      <c r="B11" s="355"/>
      <c r="C11" s="355"/>
      <c r="D11" s="7"/>
      <c r="E11" s="7"/>
      <c r="F11" s="355">
        <f>Daten!K25</f>
        <v>0</v>
      </c>
      <c r="G11" s="354"/>
      <c r="H11" s="354"/>
      <c r="I11" s="354"/>
      <c r="J11" s="354"/>
      <c r="K11" s="354"/>
      <c r="L11" s="281"/>
      <c r="M11" s="281"/>
      <c r="N11" s="281"/>
      <c r="O11" s="281"/>
      <c r="P11" s="281"/>
      <c r="Q11" s="281"/>
      <c r="R11" s="281"/>
      <c r="S11" s="3"/>
    </row>
    <row r="12" spans="1:19" s="283" customFormat="1" ht="12.75" customHeight="1" x14ac:dyDescent="0.25">
      <c r="A12" s="486">
        <f>Daten!H25</f>
        <v>0</v>
      </c>
      <c r="B12" s="486"/>
      <c r="C12" s="486"/>
      <c r="D12" s="284"/>
      <c r="E12" s="284"/>
      <c r="F12" s="401">
        <f>Daten!L25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CONCATENATE(Daten!I25, " ", Daten!J25)</f>
        <v xml:space="preserve"> </v>
      </c>
      <c r="B13" s="485"/>
      <c r="C13" s="485"/>
      <c r="D13" s="128"/>
      <c r="E13" s="128"/>
      <c r="F13" s="381" t="str">
        <f>CONCATENATE(Daten!M25," ",Daten!N25)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283"/>
      <c r="C14" s="283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283"/>
      <c r="C15" s="88">
        <f>Daten!E25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Daten!G25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283"/>
      <c r="N95" s="283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81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81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283" customFormat="1" ht="14.25" x14ac:dyDescent="0.2">
      <c r="A142" s="283" t="str">
        <f>A10</f>
        <v>Herr</v>
      </c>
    </row>
    <row r="143" spans="1:19" s="283" customFormat="1" ht="14.25" x14ac:dyDescent="0.2">
      <c r="A143" s="283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283" customFormat="1" ht="14.25" x14ac:dyDescent="0.2">
      <c r="A144" s="283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88"/>
      <c r="P156" s="289"/>
      <c r="Q156" s="289"/>
      <c r="R156" s="8"/>
      <c r="S156" s="8"/>
    </row>
    <row r="157" spans="1:19" s="76" customFormat="1" ht="14.25" x14ac:dyDescent="0.2">
      <c r="A157" s="283" t="s">
        <v>57</v>
      </c>
      <c r="B157" s="283"/>
      <c r="C157" s="283"/>
      <c r="D157" s="283"/>
      <c r="E157" s="283"/>
      <c r="F157" s="283"/>
      <c r="G157" s="283"/>
      <c r="H157" s="283"/>
      <c r="I157" s="283"/>
      <c r="J157" s="283"/>
      <c r="K157" s="283"/>
      <c r="L157" s="283"/>
      <c r="M157" s="283"/>
      <c r="N157" s="283"/>
      <c r="O157" s="283"/>
      <c r="P157" s="283"/>
      <c r="Q157" s="283"/>
      <c r="R157" s="283"/>
      <c r="S157" s="283"/>
    </row>
    <row r="158" spans="1:19" s="76" customFormat="1" ht="14.25" x14ac:dyDescent="0.2">
      <c r="A158" s="283" t="str">
        <f>H16</f>
        <v>Personenkraftwagentechnik</v>
      </c>
      <c r="B158" s="283"/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283"/>
      <c r="P158" s="283"/>
      <c r="Q158" s="283"/>
      <c r="R158" s="283"/>
      <c r="S158" s="283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155"/>
    </row>
    <row r="184" spans="1:17" s="89" customFormat="1" ht="15" x14ac:dyDescent="0.25">
      <c r="A184" s="290" t="s">
        <v>84</v>
      </c>
      <c r="B184" s="290"/>
      <c r="C184" s="290"/>
      <c r="D184" s="290"/>
      <c r="E184" s="290"/>
      <c r="F184" s="290"/>
      <c r="G184" s="290"/>
      <c r="H184" s="290"/>
      <c r="I184" s="290"/>
      <c r="J184" s="290"/>
      <c r="K184" s="290"/>
      <c r="L184" s="290"/>
      <c r="M184" s="290"/>
      <c r="N184" s="290"/>
      <c r="O184" s="290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P35:Q36"/>
    <mergeCell ref="P43:Q43"/>
    <mergeCell ref="L44:M53"/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56:K56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P48:P51"/>
    <mergeCell ref="Q48:Q51"/>
    <mergeCell ref="B44:C45"/>
    <mergeCell ref="H44:I45"/>
    <mergeCell ref="G50:K51"/>
    <mergeCell ref="B52:C53"/>
    <mergeCell ref="H52:I53"/>
    <mergeCell ref="N37:N53"/>
    <mergeCell ref="O37:O53"/>
    <mergeCell ref="P37:P42"/>
    <mergeCell ref="H48:I49"/>
    <mergeCell ref="J48:J49"/>
    <mergeCell ref="K48:K49"/>
    <mergeCell ref="Q37:Q42"/>
    <mergeCell ref="B47:C47"/>
    <mergeCell ref="J41:J42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J44:J45"/>
    <mergeCell ref="K44:K45"/>
    <mergeCell ref="B50:C50"/>
    <mergeCell ref="H21:I21"/>
    <mergeCell ref="R21:S21"/>
    <mergeCell ref="B22:O22"/>
    <mergeCell ref="K41:K42"/>
    <mergeCell ref="B26:C27"/>
    <mergeCell ref="B28:C29"/>
    <mergeCell ref="B43:M43"/>
    <mergeCell ref="K28:K29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R22:S22"/>
    <mergeCell ref="P24:P34"/>
    <mergeCell ref="Q24:Q34"/>
    <mergeCell ref="R24:R53"/>
    <mergeCell ref="S24:S53"/>
    <mergeCell ref="B30:M31"/>
    <mergeCell ref="L24:L29"/>
    <mergeCell ref="M24:M29"/>
    <mergeCell ref="F11:K11"/>
    <mergeCell ref="F12:K12"/>
    <mergeCell ref="A156:B156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</mergeCells>
  <phoneticPr fontId="4" type="noConversion"/>
  <conditionalFormatting sqref="E37:E42 E33:E34 E49:E53 E45:E47 E24:E29">
    <cfRule type="cellIs" dxfId="35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89" customFormat="1" ht="12.75" customHeight="1" x14ac:dyDescent="0.25">
      <c r="A7" s="281" t="s">
        <v>35</v>
      </c>
      <c r="C7" s="151">
        <f>Daten!A26</f>
        <v>16</v>
      </c>
      <c r="D7" s="152"/>
      <c r="E7" s="153"/>
      <c r="F7" s="153"/>
      <c r="G7" s="153"/>
      <c r="H7" s="153"/>
      <c r="I7" s="153"/>
      <c r="J7" s="282"/>
      <c r="K7" s="282"/>
      <c r="L7" s="282"/>
      <c r="M7" s="282"/>
      <c r="N7" s="282"/>
      <c r="O7" s="282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Daten!B26</f>
        <v>Herr</v>
      </c>
      <c r="B10" s="283"/>
      <c r="C10" s="283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CONCATENATE(Daten!D26, " ", Daten!C26)</f>
        <v xml:space="preserve"> </v>
      </c>
      <c r="B11" s="355"/>
      <c r="C11" s="355"/>
      <c r="D11" s="7"/>
      <c r="E11" s="7"/>
      <c r="F11" s="355">
        <f>Daten!K26</f>
        <v>0</v>
      </c>
      <c r="G11" s="354"/>
      <c r="H11" s="354"/>
      <c r="I11" s="354"/>
      <c r="J11" s="354"/>
      <c r="K11" s="354"/>
      <c r="L11" s="281"/>
      <c r="M11" s="281"/>
      <c r="N11" s="281"/>
      <c r="O11" s="281"/>
      <c r="P11" s="281"/>
      <c r="Q11" s="281"/>
      <c r="R11" s="281"/>
      <c r="S11" s="3"/>
    </row>
    <row r="12" spans="1:19" s="283" customFormat="1" ht="12.75" customHeight="1" x14ac:dyDescent="0.25">
      <c r="A12" s="486"/>
      <c r="B12" s="486"/>
      <c r="C12" s="486"/>
      <c r="D12" s="284"/>
      <c r="E12" s="284"/>
      <c r="F12" s="401">
        <f>Daten!L26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CONCATENATE(Daten!I26, " ", Daten!J26)</f>
        <v xml:space="preserve"> </v>
      </c>
      <c r="B13" s="485"/>
      <c r="C13" s="485"/>
      <c r="D13" s="128"/>
      <c r="E13" s="128"/>
      <c r="F13" s="381" t="str">
        <f>CONCATENATE(Daten!M26," ",Daten!N26)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283"/>
      <c r="C14" s="283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283"/>
      <c r="C15" s="88">
        <f>Daten!E26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Daten!G26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283"/>
      <c r="N95" s="283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81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81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283" customFormat="1" ht="14.25" x14ac:dyDescent="0.2">
      <c r="A142" s="283" t="str">
        <f>A10</f>
        <v>Herr</v>
      </c>
    </row>
    <row r="143" spans="1:19" s="283" customFormat="1" ht="14.25" x14ac:dyDescent="0.2">
      <c r="A143" s="283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283" customFormat="1" ht="14.25" x14ac:dyDescent="0.2">
      <c r="A144" s="283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88"/>
      <c r="P156" s="289"/>
      <c r="Q156" s="289"/>
      <c r="R156" s="8"/>
      <c r="S156" s="8"/>
    </row>
    <row r="157" spans="1:19" s="76" customFormat="1" ht="14.25" x14ac:dyDescent="0.2">
      <c r="A157" s="283" t="s">
        <v>57</v>
      </c>
      <c r="B157" s="283"/>
      <c r="C157" s="283"/>
      <c r="D157" s="283"/>
      <c r="E157" s="283"/>
      <c r="F157" s="283"/>
      <c r="G157" s="283"/>
      <c r="H157" s="283"/>
      <c r="I157" s="283"/>
      <c r="J157" s="283"/>
      <c r="K157" s="283"/>
      <c r="L157" s="283"/>
      <c r="M157" s="283"/>
      <c r="N157" s="283"/>
      <c r="O157" s="283"/>
      <c r="P157" s="283"/>
      <c r="Q157" s="283"/>
      <c r="R157" s="283"/>
      <c r="S157" s="283"/>
    </row>
    <row r="158" spans="1:19" s="76" customFormat="1" ht="14.25" x14ac:dyDescent="0.2">
      <c r="A158" s="283" t="str">
        <f>H16</f>
        <v>Personenkraftwagentechnik</v>
      </c>
      <c r="B158" s="283"/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283"/>
      <c r="P158" s="283"/>
      <c r="Q158" s="283"/>
      <c r="R158" s="283"/>
      <c r="S158" s="283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155"/>
    </row>
    <row r="184" spans="1:17" s="89" customFormat="1" ht="15" x14ac:dyDescent="0.25">
      <c r="A184" s="290" t="s">
        <v>84</v>
      </c>
      <c r="B184" s="290"/>
      <c r="C184" s="290"/>
      <c r="D184" s="290"/>
      <c r="E184" s="290"/>
      <c r="F184" s="290"/>
      <c r="G184" s="290"/>
      <c r="H184" s="290"/>
      <c r="I184" s="290"/>
      <c r="J184" s="290"/>
      <c r="K184" s="290"/>
      <c r="L184" s="290"/>
      <c r="M184" s="290"/>
      <c r="N184" s="290"/>
      <c r="O184" s="290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P35:Q36"/>
    <mergeCell ref="P43:Q43"/>
    <mergeCell ref="L44:M53"/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56:K56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P48:P51"/>
    <mergeCell ref="Q48:Q51"/>
    <mergeCell ref="B44:C45"/>
    <mergeCell ref="H44:I45"/>
    <mergeCell ref="G50:K51"/>
    <mergeCell ref="B52:C53"/>
    <mergeCell ref="H52:I53"/>
    <mergeCell ref="N37:N53"/>
    <mergeCell ref="O37:O53"/>
    <mergeCell ref="P37:P42"/>
    <mergeCell ref="H48:I49"/>
    <mergeCell ref="J48:J49"/>
    <mergeCell ref="K48:K49"/>
    <mergeCell ref="Q37:Q42"/>
    <mergeCell ref="B47:C47"/>
    <mergeCell ref="J41:J42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J44:J45"/>
    <mergeCell ref="K44:K45"/>
    <mergeCell ref="B50:C50"/>
    <mergeCell ref="H21:I21"/>
    <mergeCell ref="R21:S21"/>
    <mergeCell ref="B22:O22"/>
    <mergeCell ref="K41:K42"/>
    <mergeCell ref="B26:C27"/>
    <mergeCell ref="B28:C29"/>
    <mergeCell ref="B43:M43"/>
    <mergeCell ref="K28:K29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R22:S22"/>
    <mergeCell ref="P24:P34"/>
    <mergeCell ref="Q24:Q34"/>
    <mergeCell ref="R24:R53"/>
    <mergeCell ref="S24:S53"/>
    <mergeCell ref="B30:M31"/>
    <mergeCell ref="L24:L29"/>
    <mergeCell ref="M24:M29"/>
    <mergeCell ref="F11:K11"/>
    <mergeCell ref="F12:K12"/>
    <mergeCell ref="A156:B156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</mergeCells>
  <phoneticPr fontId="4" type="noConversion"/>
  <conditionalFormatting sqref="E37:E42 E33:E34 E49:E53 E45:E47 E24:E29">
    <cfRule type="cellIs" dxfId="34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8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J29"/>
  <sheetViews>
    <sheetView workbookViewId="0">
      <selection activeCell="H12" sqref="H12"/>
    </sheetView>
  </sheetViews>
  <sheetFormatPr baseColWidth="10" defaultRowHeight="12.75" x14ac:dyDescent="0.2"/>
  <cols>
    <col min="1" max="1" width="4.28515625" customWidth="1"/>
    <col min="2" max="2" width="13.28515625" customWidth="1"/>
    <col min="5" max="5" width="14.42578125" customWidth="1"/>
    <col min="6" max="6" width="8.42578125" style="20" customWidth="1"/>
    <col min="7" max="7" width="14.42578125" customWidth="1"/>
    <col min="9" max="9" width="17" customWidth="1"/>
    <col min="10" max="10" width="6.85546875" customWidth="1"/>
  </cols>
  <sheetData>
    <row r="1" spans="1:10" ht="18" x14ac:dyDescent="0.25">
      <c r="A1" s="19" t="s">
        <v>46</v>
      </c>
    </row>
    <row r="2" spans="1:10" ht="15" x14ac:dyDescent="0.25">
      <c r="A2" s="21" t="str">
        <f>'[1]Daten Prüflinge'!A2</f>
        <v xml:space="preserve">Gesellenprüfung Kfz-Mechatroniker/in </v>
      </c>
    </row>
    <row r="3" spans="1:10" ht="14.25" x14ac:dyDescent="0.2">
      <c r="A3" s="22"/>
      <c r="C3" s="23"/>
      <c r="D3" s="23"/>
    </row>
    <row r="4" spans="1:10" x14ac:dyDescent="0.2">
      <c r="A4" s="145"/>
      <c r="B4" s="145"/>
      <c r="C4" s="145"/>
      <c r="D4" s="23"/>
    </row>
    <row r="5" spans="1:10" x14ac:dyDescent="0.2">
      <c r="A5" t="s">
        <v>1</v>
      </c>
    </row>
    <row r="7" spans="1:10" x14ac:dyDescent="0.2">
      <c r="A7" s="24" t="s">
        <v>133</v>
      </c>
    </row>
    <row r="8" spans="1:10" s="143" customFormat="1" ht="11.25" x14ac:dyDescent="0.2">
      <c r="F8" s="323" t="s">
        <v>74</v>
      </c>
      <c r="G8" s="323"/>
      <c r="H8" s="323"/>
      <c r="I8" s="144" t="s">
        <v>52</v>
      </c>
    </row>
    <row r="9" spans="1:10" ht="15" customHeight="1" x14ac:dyDescent="0.2">
      <c r="A9" s="328" t="s">
        <v>89</v>
      </c>
      <c r="B9" s="328"/>
      <c r="C9" s="328"/>
      <c r="D9" s="328"/>
      <c r="F9" s="324" t="s">
        <v>15</v>
      </c>
      <c r="G9" s="324"/>
      <c r="H9" s="324"/>
      <c r="I9" s="170"/>
    </row>
    <row r="10" spans="1:10" ht="15" customHeight="1" x14ac:dyDescent="0.2">
      <c r="A10" s="328"/>
      <c r="B10" s="328"/>
      <c r="C10" s="328"/>
      <c r="D10" s="328"/>
      <c r="F10" s="325" t="s">
        <v>16</v>
      </c>
      <c r="G10" s="326"/>
      <c r="H10" s="327"/>
      <c r="I10" s="170"/>
    </row>
    <row r="11" spans="1:10" ht="15" customHeight="1" x14ac:dyDescent="0.2">
      <c r="F11" s="324" t="s">
        <v>19</v>
      </c>
      <c r="G11" s="324"/>
      <c r="H11" s="324"/>
    </row>
    <row r="12" spans="1:10" ht="15" customHeight="1" x14ac:dyDescent="0.2"/>
    <row r="13" spans="1:10" ht="15" customHeight="1" x14ac:dyDescent="0.2"/>
    <row r="15" spans="1:10" x14ac:dyDescent="0.2">
      <c r="A15" s="322" t="s">
        <v>20</v>
      </c>
      <c r="B15" s="322"/>
      <c r="C15" s="322"/>
      <c r="D15" s="322"/>
      <c r="E15" s="322"/>
      <c r="F15" s="322"/>
      <c r="G15" s="322"/>
      <c r="H15" s="322"/>
      <c r="I15" s="322"/>
      <c r="J15" s="322"/>
    </row>
    <row r="17" spans="1:10" s="24" customFormat="1" x14ac:dyDescent="0.2">
      <c r="A17" s="24" t="s">
        <v>21</v>
      </c>
      <c r="B17" s="24" t="s">
        <v>22</v>
      </c>
      <c r="F17" s="25" t="s">
        <v>23</v>
      </c>
      <c r="J17" s="24" t="s">
        <v>0</v>
      </c>
    </row>
    <row r="18" spans="1:10" x14ac:dyDescent="0.2">
      <c r="A18">
        <v>1</v>
      </c>
      <c r="B18" s="200" t="s">
        <v>112</v>
      </c>
      <c r="F18" s="26">
        <v>35</v>
      </c>
      <c r="G18" s="200" t="s">
        <v>113</v>
      </c>
      <c r="J18" s="27">
        <f>F18/100</f>
        <v>0.35</v>
      </c>
    </row>
    <row r="19" spans="1:10" x14ac:dyDescent="0.2">
      <c r="A19" s="28">
        <v>2</v>
      </c>
      <c r="B19" s="29" t="s">
        <v>24</v>
      </c>
      <c r="C19" s="29"/>
      <c r="D19" s="29"/>
      <c r="E19" s="29"/>
      <c r="F19" s="30">
        <v>85</v>
      </c>
      <c r="G19" s="157" t="s">
        <v>136</v>
      </c>
      <c r="H19" s="157"/>
      <c r="I19" s="157"/>
      <c r="J19" s="31">
        <f t="shared" ref="J19:J27" si="0">F19/100</f>
        <v>0.85</v>
      </c>
    </row>
    <row r="20" spans="1:10" x14ac:dyDescent="0.2">
      <c r="A20" s="32">
        <v>3</v>
      </c>
      <c r="B20" s="33" t="s">
        <v>25</v>
      </c>
      <c r="C20" s="33"/>
      <c r="D20" s="33"/>
      <c r="E20" s="33"/>
      <c r="F20" s="34">
        <v>15</v>
      </c>
      <c r="G20" s="158" t="s">
        <v>136</v>
      </c>
      <c r="H20" s="158"/>
      <c r="I20" s="158"/>
      <c r="J20" s="35">
        <f t="shared" si="0"/>
        <v>0.15</v>
      </c>
    </row>
    <row r="21" spans="1:10" x14ac:dyDescent="0.2">
      <c r="A21">
        <v>4</v>
      </c>
      <c r="B21" t="s">
        <v>26</v>
      </c>
      <c r="F21" s="36">
        <v>65</v>
      </c>
      <c r="G21" s="200"/>
      <c r="J21" s="37">
        <f t="shared" si="0"/>
        <v>0.65</v>
      </c>
    </row>
    <row r="22" spans="1:10" x14ac:dyDescent="0.2">
      <c r="A22" s="28">
        <v>5</v>
      </c>
      <c r="B22" s="29" t="s">
        <v>27</v>
      </c>
      <c r="C22" s="29"/>
      <c r="D22" s="29"/>
      <c r="E22" s="29"/>
      <c r="F22" s="38">
        <v>85</v>
      </c>
      <c r="G22" s="157" t="s">
        <v>136</v>
      </c>
      <c r="H22" s="157"/>
      <c r="I22" s="157"/>
      <c r="J22" s="31">
        <f t="shared" si="0"/>
        <v>0.85</v>
      </c>
    </row>
    <row r="23" spans="1:10" x14ac:dyDescent="0.2">
      <c r="A23" s="32">
        <v>6</v>
      </c>
      <c r="B23" s="33" t="s">
        <v>28</v>
      </c>
      <c r="C23" s="33"/>
      <c r="D23" s="33"/>
      <c r="E23" s="33"/>
      <c r="F23" s="34">
        <v>15</v>
      </c>
      <c r="G23" s="158" t="s">
        <v>136</v>
      </c>
      <c r="H23" s="158"/>
      <c r="I23" s="158"/>
      <c r="J23" s="35">
        <f t="shared" si="0"/>
        <v>0.15</v>
      </c>
    </row>
    <row r="24" spans="1:10" x14ac:dyDescent="0.2">
      <c r="A24">
        <v>7</v>
      </c>
      <c r="B24" s="39" t="s">
        <v>17</v>
      </c>
      <c r="F24" s="36">
        <v>35</v>
      </c>
      <c r="G24" s="201" t="s">
        <v>113</v>
      </c>
      <c r="J24" s="37">
        <f t="shared" si="0"/>
        <v>0.35</v>
      </c>
    </row>
    <row r="25" spans="1:10" x14ac:dyDescent="0.2">
      <c r="A25">
        <v>8</v>
      </c>
      <c r="B25" s="39" t="s">
        <v>29</v>
      </c>
      <c r="F25" s="36">
        <v>10</v>
      </c>
      <c r="G25" s="201" t="s">
        <v>113</v>
      </c>
      <c r="J25" s="37">
        <f t="shared" si="0"/>
        <v>0.1</v>
      </c>
    </row>
    <row r="26" spans="1:10" x14ac:dyDescent="0.2">
      <c r="A26">
        <v>9</v>
      </c>
      <c r="B26" s="39" t="s">
        <v>30</v>
      </c>
      <c r="F26" s="36">
        <v>10</v>
      </c>
      <c r="G26" s="201" t="s">
        <v>113</v>
      </c>
      <c r="J26" s="37">
        <f t="shared" si="0"/>
        <v>0.1</v>
      </c>
    </row>
    <row r="27" spans="1:10" x14ac:dyDescent="0.2">
      <c r="A27">
        <v>10</v>
      </c>
      <c r="B27" s="39" t="s">
        <v>31</v>
      </c>
      <c r="F27" s="40">
        <v>10</v>
      </c>
      <c r="G27" s="201" t="s">
        <v>113</v>
      </c>
      <c r="J27" s="41">
        <f t="shared" si="0"/>
        <v>0.1</v>
      </c>
    </row>
    <row r="28" spans="1:10" x14ac:dyDescent="0.2">
      <c r="E28" s="42"/>
      <c r="F28" s="43"/>
      <c r="G28" s="42"/>
    </row>
    <row r="29" spans="1:10" x14ac:dyDescent="0.2">
      <c r="E29" s="44"/>
      <c r="F29" s="44"/>
      <c r="G29" s="44"/>
    </row>
  </sheetData>
  <sheetProtection sheet="1" objects="1" scenarios="1"/>
  <mergeCells count="6">
    <mergeCell ref="A15:J15"/>
    <mergeCell ref="F8:H8"/>
    <mergeCell ref="F9:H9"/>
    <mergeCell ref="F11:H11"/>
    <mergeCell ref="F10:H10"/>
    <mergeCell ref="A9:D10"/>
  </mergeCells>
  <phoneticPr fontId="4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89" customFormat="1" ht="12.75" customHeight="1" x14ac:dyDescent="0.25">
      <c r="A7" s="281" t="s">
        <v>35</v>
      </c>
      <c r="C7" s="151">
        <f>Daten!A27</f>
        <v>17</v>
      </c>
      <c r="D7" s="152"/>
      <c r="E7" s="153"/>
      <c r="F7" s="153"/>
      <c r="G7" s="153"/>
      <c r="H7" s="153"/>
      <c r="I7" s="153"/>
      <c r="J7" s="282"/>
      <c r="K7" s="282"/>
      <c r="L7" s="282"/>
      <c r="M7" s="282"/>
      <c r="N7" s="282"/>
      <c r="O7" s="282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Daten!B27</f>
        <v>Herr</v>
      </c>
      <c r="B10" s="283"/>
      <c r="C10" s="283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CONCATENATE(Daten!D27, " ", Daten!C27)</f>
        <v xml:space="preserve"> </v>
      </c>
      <c r="B11" s="355"/>
      <c r="C11" s="355"/>
      <c r="D11" s="7"/>
      <c r="E11" s="7"/>
      <c r="F11" s="355">
        <f>Daten!K27</f>
        <v>0</v>
      </c>
      <c r="G11" s="354"/>
      <c r="H11" s="354"/>
      <c r="I11" s="354"/>
      <c r="J11" s="354"/>
      <c r="K11" s="354"/>
      <c r="L11" s="281"/>
      <c r="M11" s="281"/>
      <c r="N11" s="281"/>
      <c r="O11" s="281"/>
      <c r="P11" s="281"/>
      <c r="Q11" s="281"/>
      <c r="R11" s="281"/>
      <c r="S11" s="3"/>
    </row>
    <row r="12" spans="1:19" s="283" customFormat="1" ht="12.75" customHeight="1" x14ac:dyDescent="0.25">
      <c r="A12" s="486">
        <f>Daten!H27</f>
        <v>0</v>
      </c>
      <c r="B12" s="486"/>
      <c r="C12" s="486"/>
      <c r="D12" s="284"/>
      <c r="E12" s="284"/>
      <c r="F12" s="401">
        <f>Daten!L27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CONCATENATE(Daten!I27, " ", Daten!J27)</f>
        <v xml:space="preserve"> </v>
      </c>
      <c r="B13" s="485"/>
      <c r="C13" s="485"/>
      <c r="D13" s="128"/>
      <c r="E13" s="128"/>
      <c r="F13" s="381" t="str">
        <f>CONCATENATE(Daten!M27," ",Daten!N27)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283"/>
      <c r="C14" s="283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283"/>
      <c r="C15" s="88">
        <f>Daten!E27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Daten!G27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283"/>
      <c r="N95" s="283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81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81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283" customFormat="1" ht="14.25" x14ac:dyDescent="0.2">
      <c r="A142" s="283" t="str">
        <f>A10</f>
        <v>Herr</v>
      </c>
    </row>
    <row r="143" spans="1:19" s="283" customFormat="1" ht="14.25" x14ac:dyDescent="0.2">
      <c r="A143" s="283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283" customFormat="1" ht="14.25" x14ac:dyDescent="0.2">
      <c r="A144" s="283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88"/>
      <c r="P156" s="289"/>
      <c r="Q156" s="289"/>
      <c r="R156" s="8"/>
      <c r="S156" s="8"/>
    </row>
    <row r="157" spans="1:19" s="76" customFormat="1" ht="14.25" x14ac:dyDescent="0.2">
      <c r="A157" s="283" t="s">
        <v>57</v>
      </c>
      <c r="B157" s="283"/>
      <c r="C157" s="283"/>
      <c r="D157" s="283"/>
      <c r="E157" s="283"/>
      <c r="F157" s="283"/>
      <c r="G157" s="283"/>
      <c r="H157" s="283"/>
      <c r="I157" s="283"/>
      <c r="J157" s="283"/>
      <c r="K157" s="283"/>
      <c r="L157" s="283"/>
      <c r="M157" s="283"/>
      <c r="N157" s="283"/>
      <c r="O157" s="283"/>
      <c r="P157" s="283"/>
      <c r="Q157" s="283"/>
      <c r="R157" s="283"/>
      <c r="S157" s="283"/>
    </row>
    <row r="158" spans="1:19" s="76" customFormat="1" ht="14.25" x14ac:dyDescent="0.2">
      <c r="A158" s="283" t="str">
        <f>H16</f>
        <v>Personenkraftwagentechnik</v>
      </c>
      <c r="B158" s="283"/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283"/>
      <c r="P158" s="283"/>
      <c r="Q158" s="283"/>
      <c r="R158" s="283"/>
      <c r="S158" s="283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155"/>
    </row>
    <row r="184" spans="1:17" s="89" customFormat="1" ht="15" x14ac:dyDescent="0.25">
      <c r="A184" s="290" t="s">
        <v>84</v>
      </c>
      <c r="B184" s="290"/>
      <c r="C184" s="290"/>
      <c r="D184" s="290"/>
      <c r="E184" s="290"/>
      <c r="F184" s="290"/>
      <c r="G184" s="290"/>
      <c r="H184" s="290"/>
      <c r="I184" s="290"/>
      <c r="J184" s="290"/>
      <c r="K184" s="290"/>
      <c r="L184" s="290"/>
      <c r="M184" s="290"/>
      <c r="N184" s="290"/>
      <c r="O184" s="290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P35:Q36"/>
    <mergeCell ref="P43:Q43"/>
    <mergeCell ref="L44:M53"/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56:K56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P48:P51"/>
    <mergeCell ref="Q48:Q51"/>
    <mergeCell ref="B44:C45"/>
    <mergeCell ref="H44:I45"/>
    <mergeCell ref="G50:K51"/>
    <mergeCell ref="B52:C53"/>
    <mergeCell ref="H52:I53"/>
    <mergeCell ref="N37:N53"/>
    <mergeCell ref="O37:O53"/>
    <mergeCell ref="P37:P42"/>
    <mergeCell ref="H48:I49"/>
    <mergeCell ref="J48:J49"/>
    <mergeCell ref="K48:K49"/>
    <mergeCell ref="Q37:Q42"/>
    <mergeCell ref="B47:C47"/>
    <mergeCell ref="J41:J42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J44:J45"/>
    <mergeCell ref="K44:K45"/>
    <mergeCell ref="B50:C50"/>
    <mergeCell ref="H21:I21"/>
    <mergeCell ref="R21:S21"/>
    <mergeCell ref="B22:O22"/>
    <mergeCell ref="K41:K42"/>
    <mergeCell ref="B26:C27"/>
    <mergeCell ref="B28:C29"/>
    <mergeCell ref="B43:M43"/>
    <mergeCell ref="K28:K29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R22:S22"/>
    <mergeCell ref="P24:P34"/>
    <mergeCell ref="Q24:Q34"/>
    <mergeCell ref="R24:R53"/>
    <mergeCell ref="S24:S53"/>
    <mergeCell ref="B30:M31"/>
    <mergeCell ref="L24:L29"/>
    <mergeCell ref="M24:M29"/>
    <mergeCell ref="F11:K11"/>
    <mergeCell ref="F12:K12"/>
    <mergeCell ref="A156:B156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</mergeCells>
  <phoneticPr fontId="4" type="noConversion"/>
  <conditionalFormatting sqref="E37:E42 E33:E34 E49:E53 E45:E47 E24:E29">
    <cfRule type="cellIs" dxfId="33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89" customFormat="1" ht="12.75" customHeight="1" x14ac:dyDescent="0.25">
      <c r="A7" s="281" t="s">
        <v>35</v>
      </c>
      <c r="C7" s="151">
        <f>Daten!A28</f>
        <v>18</v>
      </c>
      <c r="D7" s="152"/>
      <c r="E7" s="153"/>
      <c r="F7" s="153"/>
      <c r="G7" s="153"/>
      <c r="H7" s="153"/>
      <c r="I7" s="153"/>
      <c r="J7" s="282"/>
      <c r="K7" s="282"/>
      <c r="L7" s="282"/>
      <c r="M7" s="282"/>
      <c r="N7" s="282"/>
      <c r="O7" s="282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Daten!B28</f>
        <v>Herr</v>
      </c>
      <c r="B10" s="283"/>
      <c r="C10" s="283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CONCATENATE(Daten!D28, " ", Daten!C28)</f>
        <v xml:space="preserve"> </v>
      </c>
      <c r="B11" s="355"/>
      <c r="C11" s="355"/>
      <c r="D11" s="7"/>
      <c r="E11" s="7"/>
      <c r="F11" s="355">
        <f>Daten!K28</f>
        <v>0</v>
      </c>
      <c r="G11" s="354"/>
      <c r="H11" s="354"/>
      <c r="I11" s="354"/>
      <c r="J11" s="354"/>
      <c r="K11" s="354"/>
      <c r="L11" s="281"/>
      <c r="M11" s="281"/>
      <c r="N11" s="281"/>
      <c r="O11" s="281"/>
      <c r="P11" s="281"/>
      <c r="Q11" s="281"/>
      <c r="R11" s="281"/>
      <c r="S11" s="3"/>
    </row>
    <row r="12" spans="1:19" s="283" customFormat="1" ht="12.75" customHeight="1" x14ac:dyDescent="0.25">
      <c r="A12" s="486">
        <f>Daten!H28</f>
        <v>0</v>
      </c>
      <c r="B12" s="486"/>
      <c r="C12" s="486"/>
      <c r="D12" s="284"/>
      <c r="E12" s="284"/>
      <c r="F12" s="401">
        <f>Daten!L28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CONCATENATE(Daten!I28, " ", Daten!J28)</f>
        <v xml:space="preserve"> </v>
      </c>
      <c r="B13" s="485"/>
      <c r="C13" s="485"/>
      <c r="D13" s="128"/>
      <c r="E13" s="128"/>
      <c r="F13" s="381" t="str">
        <f>CONCATENATE(Daten!M28," ",Daten!N28)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283"/>
      <c r="C14" s="283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283"/>
      <c r="C15" s="88">
        <f>Daten!E28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Daten!G28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283"/>
      <c r="N95" s="283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81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81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283" customFormat="1" ht="14.25" x14ac:dyDescent="0.2">
      <c r="A142" s="283" t="str">
        <f>A10</f>
        <v>Herr</v>
      </c>
    </row>
    <row r="143" spans="1:19" s="283" customFormat="1" ht="14.25" x14ac:dyDescent="0.2">
      <c r="A143" s="283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283" customFormat="1" ht="14.25" x14ac:dyDescent="0.2">
      <c r="A144" s="283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88"/>
      <c r="P156" s="289"/>
      <c r="Q156" s="289"/>
      <c r="R156" s="8"/>
      <c r="S156" s="8"/>
    </row>
    <row r="157" spans="1:19" s="76" customFormat="1" ht="14.25" x14ac:dyDescent="0.2">
      <c r="A157" s="283" t="s">
        <v>57</v>
      </c>
      <c r="B157" s="283"/>
      <c r="C157" s="283"/>
      <c r="D157" s="283"/>
      <c r="E157" s="283"/>
      <c r="F157" s="283"/>
      <c r="G157" s="283"/>
      <c r="H157" s="283"/>
      <c r="I157" s="283"/>
      <c r="J157" s="283"/>
      <c r="K157" s="283"/>
      <c r="L157" s="283"/>
      <c r="M157" s="283"/>
      <c r="N157" s="283"/>
      <c r="O157" s="283"/>
      <c r="P157" s="283"/>
      <c r="Q157" s="283"/>
      <c r="R157" s="283"/>
      <c r="S157" s="283"/>
    </row>
    <row r="158" spans="1:19" s="76" customFormat="1" ht="14.25" x14ac:dyDescent="0.2">
      <c r="A158" s="283" t="str">
        <f>H16</f>
        <v>Personenkraftwagentechnik</v>
      </c>
      <c r="B158" s="283"/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283"/>
      <c r="P158" s="283"/>
      <c r="Q158" s="283"/>
      <c r="R158" s="283"/>
      <c r="S158" s="283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155"/>
    </row>
    <row r="184" spans="1:17" s="89" customFormat="1" ht="15" x14ac:dyDescent="0.25">
      <c r="A184" s="290" t="s">
        <v>84</v>
      </c>
      <c r="B184" s="290"/>
      <c r="C184" s="290"/>
      <c r="D184" s="290"/>
      <c r="E184" s="290"/>
      <c r="F184" s="290"/>
      <c r="G184" s="290"/>
      <c r="H184" s="290"/>
      <c r="I184" s="290"/>
      <c r="J184" s="290"/>
      <c r="K184" s="290"/>
      <c r="L184" s="290"/>
      <c r="M184" s="290"/>
      <c r="N184" s="290"/>
      <c r="O184" s="290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P35:Q36"/>
    <mergeCell ref="P43:Q43"/>
    <mergeCell ref="L44:M53"/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56:K56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P48:P51"/>
    <mergeCell ref="Q48:Q51"/>
    <mergeCell ref="B44:C45"/>
    <mergeCell ref="H44:I45"/>
    <mergeCell ref="G50:K51"/>
    <mergeCell ref="B52:C53"/>
    <mergeCell ref="H52:I53"/>
    <mergeCell ref="N37:N53"/>
    <mergeCell ref="O37:O53"/>
    <mergeCell ref="P37:P42"/>
    <mergeCell ref="H48:I49"/>
    <mergeCell ref="J48:J49"/>
    <mergeCell ref="K48:K49"/>
    <mergeCell ref="Q37:Q42"/>
    <mergeCell ref="B47:C47"/>
    <mergeCell ref="J41:J42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J44:J45"/>
    <mergeCell ref="K44:K45"/>
    <mergeCell ref="B50:C50"/>
    <mergeCell ref="H21:I21"/>
    <mergeCell ref="R21:S21"/>
    <mergeCell ref="B22:O22"/>
    <mergeCell ref="K41:K42"/>
    <mergeCell ref="B26:C27"/>
    <mergeCell ref="B28:C29"/>
    <mergeCell ref="B43:M43"/>
    <mergeCell ref="K28:K29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R22:S22"/>
    <mergeCell ref="P24:P34"/>
    <mergeCell ref="Q24:Q34"/>
    <mergeCell ref="R24:R53"/>
    <mergeCell ref="S24:S53"/>
    <mergeCell ref="B30:M31"/>
    <mergeCell ref="L24:L29"/>
    <mergeCell ref="M24:M29"/>
    <mergeCell ref="F11:K11"/>
    <mergeCell ref="F12:K12"/>
    <mergeCell ref="A156:B156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</mergeCells>
  <phoneticPr fontId="4" type="noConversion"/>
  <conditionalFormatting sqref="E37:E42 E33:E34 E49:E53 E45:E47 E24:E29">
    <cfRule type="cellIs" dxfId="32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89" customFormat="1" ht="12.75" customHeight="1" x14ac:dyDescent="0.25">
      <c r="A7" s="281" t="s">
        <v>35</v>
      </c>
      <c r="C7" s="151">
        <f>Daten!A29</f>
        <v>19</v>
      </c>
      <c r="D7" s="152"/>
      <c r="E7" s="153"/>
      <c r="F7" s="153"/>
      <c r="G7" s="153"/>
      <c r="H7" s="153"/>
      <c r="I7" s="153"/>
      <c r="J7" s="282"/>
      <c r="K7" s="282"/>
      <c r="L7" s="282"/>
      <c r="M7" s="282"/>
      <c r="N7" s="282"/>
      <c r="O7" s="282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Daten!B29</f>
        <v>Herr</v>
      </c>
      <c r="B10" s="283"/>
      <c r="C10" s="283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CONCATENATE(Daten!D29, " ", Daten!C29)</f>
        <v xml:space="preserve"> </v>
      </c>
      <c r="B11" s="355"/>
      <c r="C11" s="355"/>
      <c r="D11" s="7"/>
      <c r="E11" s="7"/>
      <c r="F11" s="355">
        <f>Daten!K29</f>
        <v>0</v>
      </c>
      <c r="G11" s="354"/>
      <c r="H11" s="354"/>
      <c r="I11" s="354"/>
      <c r="J11" s="354"/>
      <c r="K11" s="354"/>
      <c r="L11" s="281"/>
      <c r="M11" s="281"/>
      <c r="N11" s="281"/>
      <c r="O11" s="281"/>
      <c r="P11" s="281"/>
      <c r="Q11" s="281"/>
      <c r="R11" s="281"/>
      <c r="S11" s="3"/>
    </row>
    <row r="12" spans="1:19" s="283" customFormat="1" ht="12.75" customHeight="1" x14ac:dyDescent="0.25">
      <c r="A12" s="486">
        <f>Daten!H29</f>
        <v>0</v>
      </c>
      <c r="B12" s="486"/>
      <c r="C12" s="486"/>
      <c r="D12" s="284"/>
      <c r="E12" s="284"/>
      <c r="F12" s="401">
        <f>Daten!L29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CONCATENATE(Daten!I29, " ", Daten!J29)</f>
        <v xml:space="preserve"> </v>
      </c>
      <c r="B13" s="485"/>
      <c r="C13" s="485"/>
      <c r="D13" s="128"/>
      <c r="E13" s="128"/>
      <c r="F13" s="381" t="str">
        <f>CONCATENATE(Daten!M29," ",Daten!N29)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283"/>
      <c r="C14" s="283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283"/>
      <c r="C15" s="88">
        <f>Daten!E29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Daten!G29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283"/>
      <c r="N95" s="283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81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81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283" customFormat="1" ht="14.25" x14ac:dyDescent="0.2">
      <c r="A142" s="283" t="str">
        <f>A10</f>
        <v>Herr</v>
      </c>
    </row>
    <row r="143" spans="1:19" s="283" customFormat="1" ht="14.25" x14ac:dyDescent="0.2">
      <c r="A143" s="283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283" customFormat="1" ht="14.25" x14ac:dyDescent="0.2">
      <c r="A144" s="283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88"/>
      <c r="P156" s="289"/>
      <c r="Q156" s="289"/>
      <c r="R156" s="8"/>
      <c r="S156" s="8"/>
    </row>
    <row r="157" spans="1:19" s="76" customFormat="1" ht="14.25" x14ac:dyDescent="0.2">
      <c r="A157" s="283" t="s">
        <v>57</v>
      </c>
      <c r="B157" s="283"/>
      <c r="C157" s="283"/>
      <c r="D157" s="283"/>
      <c r="E157" s="283"/>
      <c r="F157" s="283"/>
      <c r="G157" s="283"/>
      <c r="H157" s="283"/>
      <c r="I157" s="283"/>
      <c r="J157" s="283"/>
      <c r="K157" s="283"/>
      <c r="L157" s="283"/>
      <c r="M157" s="283"/>
      <c r="N157" s="283"/>
      <c r="O157" s="283"/>
      <c r="P157" s="283"/>
      <c r="Q157" s="283"/>
      <c r="R157" s="283"/>
      <c r="S157" s="283"/>
    </row>
    <row r="158" spans="1:19" s="76" customFormat="1" ht="14.25" x14ac:dyDescent="0.2">
      <c r="A158" s="283" t="str">
        <f>H16</f>
        <v>Personenkraftwagentechnik</v>
      </c>
      <c r="B158" s="283"/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283"/>
      <c r="P158" s="283"/>
      <c r="Q158" s="283"/>
      <c r="R158" s="283"/>
      <c r="S158" s="283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155"/>
    </row>
    <row r="184" spans="1:17" s="89" customFormat="1" ht="15" x14ac:dyDescent="0.25">
      <c r="A184" s="290" t="s">
        <v>84</v>
      </c>
      <c r="B184" s="290"/>
      <c r="C184" s="290"/>
      <c r="D184" s="290"/>
      <c r="E184" s="290"/>
      <c r="F184" s="290"/>
      <c r="G184" s="290"/>
      <c r="H184" s="290"/>
      <c r="I184" s="290"/>
      <c r="J184" s="290"/>
      <c r="K184" s="290"/>
      <c r="L184" s="290"/>
      <c r="M184" s="290"/>
      <c r="N184" s="290"/>
      <c r="O184" s="290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P35:Q36"/>
    <mergeCell ref="P43:Q43"/>
    <mergeCell ref="L44:M53"/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56:K56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P48:P51"/>
    <mergeCell ref="Q48:Q51"/>
    <mergeCell ref="B44:C45"/>
    <mergeCell ref="H44:I45"/>
    <mergeCell ref="G50:K51"/>
    <mergeCell ref="B52:C53"/>
    <mergeCell ref="H52:I53"/>
    <mergeCell ref="N37:N53"/>
    <mergeCell ref="O37:O53"/>
    <mergeCell ref="P37:P42"/>
    <mergeCell ref="H48:I49"/>
    <mergeCell ref="J48:J49"/>
    <mergeCell ref="K48:K49"/>
    <mergeCell ref="Q37:Q42"/>
    <mergeCell ref="B47:C47"/>
    <mergeCell ref="J41:J42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J44:J45"/>
    <mergeCell ref="K44:K45"/>
    <mergeCell ref="B50:C50"/>
    <mergeCell ref="H21:I21"/>
    <mergeCell ref="R21:S21"/>
    <mergeCell ref="B22:O22"/>
    <mergeCell ref="K41:K42"/>
    <mergeCell ref="B26:C27"/>
    <mergeCell ref="B28:C29"/>
    <mergeCell ref="B43:M43"/>
    <mergeCell ref="K28:K29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R22:S22"/>
    <mergeCell ref="P24:P34"/>
    <mergeCell ref="Q24:Q34"/>
    <mergeCell ref="R24:R53"/>
    <mergeCell ref="S24:S53"/>
    <mergeCell ref="B30:M31"/>
    <mergeCell ref="L24:L29"/>
    <mergeCell ref="M24:M29"/>
    <mergeCell ref="F11:K11"/>
    <mergeCell ref="F12:K12"/>
    <mergeCell ref="A156:B156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</mergeCells>
  <phoneticPr fontId="4" type="noConversion"/>
  <conditionalFormatting sqref="E37:E42 E33:E34 E49:E53 E45:E47 E24:E29">
    <cfRule type="cellIs" dxfId="31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89" customFormat="1" ht="12.75" customHeight="1" x14ac:dyDescent="0.25">
      <c r="A7" s="281" t="s">
        <v>35</v>
      </c>
      <c r="C7" s="151">
        <f>Daten!A30</f>
        <v>20</v>
      </c>
      <c r="D7" s="152"/>
      <c r="E7" s="153"/>
      <c r="F7" s="153"/>
      <c r="G7" s="153"/>
      <c r="H7" s="153"/>
      <c r="I7" s="153"/>
      <c r="J7" s="282"/>
      <c r="K7" s="282"/>
      <c r="L7" s="282"/>
      <c r="M7" s="282"/>
      <c r="N7" s="282"/>
      <c r="O7" s="282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Daten!B30</f>
        <v>Herr</v>
      </c>
      <c r="B10" s="283"/>
      <c r="C10" s="283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CONCATENATE(Daten!D30, " ", Daten!C30)</f>
        <v xml:space="preserve"> </v>
      </c>
      <c r="B11" s="355"/>
      <c r="C11" s="355"/>
      <c r="D11" s="7"/>
      <c r="E11" s="7"/>
      <c r="F11" s="355">
        <f>Daten!K30</f>
        <v>0</v>
      </c>
      <c r="G11" s="354"/>
      <c r="H11" s="354"/>
      <c r="I11" s="354"/>
      <c r="J11" s="354"/>
      <c r="K11" s="354"/>
      <c r="L11" s="281"/>
      <c r="M11" s="281"/>
      <c r="N11" s="281"/>
      <c r="O11" s="281"/>
      <c r="P11" s="281"/>
      <c r="Q11" s="281"/>
      <c r="R11" s="281"/>
      <c r="S11" s="3"/>
    </row>
    <row r="12" spans="1:19" s="283" customFormat="1" ht="12.75" customHeight="1" x14ac:dyDescent="0.25">
      <c r="A12" s="486">
        <f>Daten!H30</f>
        <v>0</v>
      </c>
      <c r="B12" s="486"/>
      <c r="C12" s="486"/>
      <c r="D12" s="284"/>
      <c r="E12" s="284"/>
      <c r="F12" s="401">
        <f>Daten!L30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CONCATENATE(Daten!I30, " ", Daten!J30)</f>
        <v xml:space="preserve"> </v>
      </c>
      <c r="B13" s="485"/>
      <c r="C13" s="485"/>
      <c r="D13" s="128"/>
      <c r="E13" s="128"/>
      <c r="F13" s="381" t="str">
        <f>CONCATENATE(Daten!M30," ",Daten!N30)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283"/>
      <c r="C14" s="283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283"/>
      <c r="C15" s="88">
        <f>Daten!E30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Daten!G30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283"/>
      <c r="N95" s="283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81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81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283" customFormat="1" ht="14.25" x14ac:dyDescent="0.2">
      <c r="A142" s="283" t="str">
        <f>A10</f>
        <v>Herr</v>
      </c>
    </row>
    <row r="143" spans="1:19" s="283" customFormat="1" ht="14.25" x14ac:dyDescent="0.2">
      <c r="A143" s="283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283" customFormat="1" ht="14.25" x14ac:dyDescent="0.2">
      <c r="A144" s="283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88"/>
      <c r="P156" s="289"/>
      <c r="Q156" s="289"/>
      <c r="R156" s="8"/>
      <c r="S156" s="8"/>
    </row>
    <row r="157" spans="1:19" s="76" customFormat="1" ht="14.25" x14ac:dyDescent="0.2">
      <c r="A157" s="283" t="s">
        <v>57</v>
      </c>
      <c r="B157" s="283"/>
      <c r="C157" s="283"/>
      <c r="D157" s="283"/>
      <c r="E157" s="283"/>
      <c r="F157" s="283"/>
      <c r="G157" s="283"/>
      <c r="H157" s="283"/>
      <c r="I157" s="283"/>
      <c r="J157" s="283"/>
      <c r="K157" s="283"/>
      <c r="L157" s="283"/>
      <c r="M157" s="283"/>
      <c r="N157" s="283"/>
      <c r="O157" s="283"/>
      <c r="P157" s="283"/>
      <c r="Q157" s="283"/>
      <c r="R157" s="283"/>
      <c r="S157" s="283"/>
    </row>
    <row r="158" spans="1:19" s="76" customFormat="1" ht="14.25" x14ac:dyDescent="0.2">
      <c r="A158" s="283" t="str">
        <f>H16</f>
        <v>Personenkraftwagentechnik</v>
      </c>
      <c r="B158" s="283"/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283"/>
      <c r="P158" s="283"/>
      <c r="Q158" s="283"/>
      <c r="R158" s="283"/>
      <c r="S158" s="283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155"/>
    </row>
    <row r="184" spans="1:17" s="89" customFormat="1" ht="15" x14ac:dyDescent="0.25">
      <c r="A184" s="290" t="s">
        <v>84</v>
      </c>
      <c r="B184" s="290"/>
      <c r="C184" s="290"/>
      <c r="D184" s="290"/>
      <c r="E184" s="290"/>
      <c r="F184" s="290"/>
      <c r="G184" s="290"/>
      <c r="H184" s="290"/>
      <c r="I184" s="290"/>
      <c r="J184" s="290"/>
      <c r="K184" s="290"/>
      <c r="L184" s="290"/>
      <c r="M184" s="290"/>
      <c r="N184" s="290"/>
      <c r="O184" s="290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P35:Q36"/>
    <mergeCell ref="P43:Q43"/>
    <mergeCell ref="L44:M53"/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56:K56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P48:P51"/>
    <mergeCell ref="Q48:Q51"/>
    <mergeCell ref="B44:C45"/>
    <mergeCell ref="H44:I45"/>
    <mergeCell ref="G50:K51"/>
    <mergeCell ref="B52:C53"/>
    <mergeCell ref="H52:I53"/>
    <mergeCell ref="N37:N53"/>
    <mergeCell ref="O37:O53"/>
    <mergeCell ref="P37:P42"/>
    <mergeCell ref="H48:I49"/>
    <mergeCell ref="J48:J49"/>
    <mergeCell ref="K48:K49"/>
    <mergeCell ref="Q37:Q42"/>
    <mergeCell ref="B47:C47"/>
    <mergeCell ref="J41:J42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J44:J45"/>
    <mergeCell ref="K44:K45"/>
    <mergeCell ref="B50:C50"/>
    <mergeCell ref="H21:I21"/>
    <mergeCell ref="R21:S21"/>
    <mergeCell ref="B22:O22"/>
    <mergeCell ref="K41:K42"/>
    <mergeCell ref="B26:C27"/>
    <mergeCell ref="B28:C29"/>
    <mergeCell ref="B43:M43"/>
    <mergeCell ref="K28:K29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R22:S22"/>
    <mergeCell ref="P24:P34"/>
    <mergeCell ref="Q24:Q34"/>
    <mergeCell ref="R24:R53"/>
    <mergeCell ref="S24:S53"/>
    <mergeCell ref="B30:M31"/>
    <mergeCell ref="L24:L29"/>
    <mergeCell ref="M24:M29"/>
    <mergeCell ref="F11:K11"/>
    <mergeCell ref="F12:K12"/>
    <mergeCell ref="A156:B156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</mergeCells>
  <phoneticPr fontId="4" type="noConversion"/>
  <conditionalFormatting sqref="E37:E42 E33:E34 E49:E53 E45:E47 E24:E29">
    <cfRule type="cellIs" dxfId="30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89" customFormat="1" ht="12.75" customHeight="1" x14ac:dyDescent="0.25">
      <c r="A7" s="281" t="s">
        <v>35</v>
      </c>
      <c r="C7" s="151">
        <f>Daten!A31</f>
        <v>21</v>
      </c>
      <c r="D7" s="152"/>
      <c r="E7" s="153"/>
      <c r="F7" s="153"/>
      <c r="G7" s="153"/>
      <c r="H7" s="153"/>
      <c r="I7" s="153"/>
      <c r="J7" s="282"/>
      <c r="K7" s="282"/>
      <c r="L7" s="282"/>
      <c r="M7" s="282"/>
      <c r="N7" s="282"/>
      <c r="O7" s="282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Daten!B31</f>
        <v>Herr</v>
      </c>
      <c r="B10" s="283"/>
      <c r="C10" s="283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CONCATENATE(Daten!D31, " ", Daten!C31)</f>
        <v xml:space="preserve"> </v>
      </c>
      <c r="B11" s="355"/>
      <c r="C11" s="355"/>
      <c r="D11" s="7"/>
      <c r="E11" s="7"/>
      <c r="F11" s="355">
        <f>Daten!K31</f>
        <v>0</v>
      </c>
      <c r="G11" s="354"/>
      <c r="H11" s="354"/>
      <c r="I11" s="354"/>
      <c r="J11" s="354"/>
      <c r="K11" s="354"/>
      <c r="L11" s="281"/>
      <c r="M11" s="281"/>
      <c r="N11" s="281"/>
      <c r="O11" s="281"/>
      <c r="P11" s="281"/>
      <c r="Q11" s="281"/>
      <c r="R11" s="281"/>
      <c r="S11" s="3"/>
    </row>
    <row r="12" spans="1:19" s="283" customFormat="1" ht="12.75" customHeight="1" x14ac:dyDescent="0.25">
      <c r="A12" s="486">
        <f>Daten!H31</f>
        <v>0</v>
      </c>
      <c r="B12" s="486"/>
      <c r="C12" s="486"/>
      <c r="D12" s="284"/>
      <c r="E12" s="284"/>
      <c r="F12" s="401">
        <f>Daten!L31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CONCATENATE(Daten!I31, " ", Daten!J31)</f>
        <v xml:space="preserve"> </v>
      </c>
      <c r="B13" s="485"/>
      <c r="C13" s="485"/>
      <c r="D13" s="128"/>
      <c r="E13" s="128"/>
      <c r="F13" s="381" t="str">
        <f>CONCATENATE(Daten!M31," ",Daten!N31)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283"/>
      <c r="C14" s="283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283"/>
      <c r="C15" s="88">
        <f>Daten!E31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Daten!G31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283"/>
      <c r="N95" s="283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81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81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283" customFormat="1" ht="14.25" x14ac:dyDescent="0.2">
      <c r="A142" s="283" t="str">
        <f>A10</f>
        <v>Herr</v>
      </c>
    </row>
    <row r="143" spans="1:19" s="283" customFormat="1" ht="14.25" x14ac:dyDescent="0.2">
      <c r="A143" s="283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283" customFormat="1" ht="14.25" x14ac:dyDescent="0.2">
      <c r="A144" s="283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88"/>
      <c r="P156" s="289"/>
      <c r="Q156" s="289"/>
      <c r="R156" s="8"/>
      <c r="S156" s="8"/>
    </row>
    <row r="157" spans="1:19" s="76" customFormat="1" ht="14.25" x14ac:dyDescent="0.2">
      <c r="A157" s="283" t="s">
        <v>57</v>
      </c>
      <c r="B157" s="283"/>
      <c r="C157" s="283"/>
      <c r="D157" s="283"/>
      <c r="E157" s="283"/>
      <c r="F157" s="283"/>
      <c r="G157" s="283"/>
      <c r="H157" s="283"/>
      <c r="I157" s="283"/>
      <c r="J157" s="283"/>
      <c r="K157" s="283"/>
      <c r="L157" s="283"/>
      <c r="M157" s="283"/>
      <c r="N157" s="283"/>
      <c r="O157" s="283"/>
      <c r="P157" s="283"/>
      <c r="Q157" s="283"/>
      <c r="R157" s="283"/>
      <c r="S157" s="283"/>
    </row>
    <row r="158" spans="1:19" s="76" customFormat="1" ht="14.25" x14ac:dyDescent="0.2">
      <c r="A158" s="283" t="str">
        <f>H16</f>
        <v>Personenkraftwagentechnik</v>
      </c>
      <c r="B158" s="283"/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283"/>
      <c r="P158" s="283"/>
      <c r="Q158" s="283"/>
      <c r="R158" s="283"/>
      <c r="S158" s="283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155"/>
    </row>
    <row r="184" spans="1:17" s="89" customFormat="1" ht="15" x14ac:dyDescent="0.25">
      <c r="A184" s="290" t="s">
        <v>84</v>
      </c>
      <c r="B184" s="290"/>
      <c r="C184" s="290"/>
      <c r="D184" s="290"/>
      <c r="E184" s="290"/>
      <c r="F184" s="290"/>
      <c r="G184" s="290"/>
      <c r="H184" s="290"/>
      <c r="I184" s="290"/>
      <c r="J184" s="290"/>
      <c r="K184" s="290"/>
      <c r="L184" s="290"/>
      <c r="M184" s="290"/>
      <c r="N184" s="290"/>
      <c r="O184" s="290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P35:Q36"/>
    <mergeCell ref="P43:Q43"/>
    <mergeCell ref="L44:M53"/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56:K56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P48:P51"/>
    <mergeCell ref="Q48:Q51"/>
    <mergeCell ref="B44:C45"/>
    <mergeCell ref="H44:I45"/>
    <mergeCell ref="G50:K51"/>
    <mergeCell ref="B52:C53"/>
    <mergeCell ref="H52:I53"/>
    <mergeCell ref="N37:N53"/>
    <mergeCell ref="O37:O53"/>
    <mergeCell ref="P37:P42"/>
    <mergeCell ref="H48:I49"/>
    <mergeCell ref="J48:J49"/>
    <mergeCell ref="K48:K49"/>
    <mergeCell ref="Q37:Q42"/>
    <mergeCell ref="B47:C47"/>
    <mergeCell ref="J41:J42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J44:J45"/>
    <mergeCell ref="K44:K45"/>
    <mergeCell ref="B50:C50"/>
    <mergeCell ref="H21:I21"/>
    <mergeCell ref="R21:S21"/>
    <mergeCell ref="B22:O22"/>
    <mergeCell ref="K41:K42"/>
    <mergeCell ref="B26:C27"/>
    <mergeCell ref="B28:C29"/>
    <mergeCell ref="B43:M43"/>
    <mergeCell ref="K28:K29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R22:S22"/>
    <mergeCell ref="P24:P34"/>
    <mergeCell ref="Q24:Q34"/>
    <mergeCell ref="R24:R53"/>
    <mergeCell ref="S24:S53"/>
    <mergeCell ref="B30:M31"/>
    <mergeCell ref="L24:L29"/>
    <mergeCell ref="M24:M29"/>
    <mergeCell ref="F11:K11"/>
    <mergeCell ref="F12:K12"/>
    <mergeCell ref="A156:B156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</mergeCells>
  <phoneticPr fontId="4" type="noConversion"/>
  <conditionalFormatting sqref="E37:E42 E33:E34 E49:E53 E45:E47 E24:E29">
    <cfRule type="cellIs" dxfId="29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89" customFormat="1" ht="12.75" customHeight="1" x14ac:dyDescent="0.25">
      <c r="A7" s="281" t="s">
        <v>35</v>
      </c>
      <c r="C7" s="151">
        <f>Daten!A32</f>
        <v>22</v>
      </c>
      <c r="D7" s="152"/>
      <c r="E7" s="153"/>
      <c r="F7" s="153"/>
      <c r="G7" s="153"/>
      <c r="H7" s="153"/>
      <c r="I7" s="153"/>
      <c r="J7" s="282"/>
      <c r="K7" s="282"/>
      <c r="L7" s="282"/>
      <c r="M7" s="282"/>
      <c r="N7" s="282"/>
      <c r="O7" s="282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Daten!B32</f>
        <v>Herr</v>
      </c>
      <c r="B10" s="283"/>
      <c r="C10" s="283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CONCATENATE(Daten!D32, " ", Daten!C32)</f>
        <v xml:space="preserve"> </v>
      </c>
      <c r="B11" s="355"/>
      <c r="C11" s="355"/>
      <c r="D11" s="7"/>
      <c r="E11" s="7"/>
      <c r="F11" s="355">
        <f>Daten!K32</f>
        <v>0</v>
      </c>
      <c r="G11" s="354"/>
      <c r="H11" s="354"/>
      <c r="I11" s="354"/>
      <c r="J11" s="354"/>
      <c r="K11" s="354"/>
      <c r="L11" s="281"/>
      <c r="M11" s="281"/>
      <c r="N11" s="281"/>
      <c r="O11" s="281"/>
      <c r="P11" s="281"/>
      <c r="Q11" s="281"/>
      <c r="R11" s="281"/>
      <c r="S11" s="3"/>
    </row>
    <row r="12" spans="1:19" s="283" customFormat="1" ht="12.75" customHeight="1" x14ac:dyDescent="0.25">
      <c r="A12" s="486">
        <f>Daten!H32</f>
        <v>0</v>
      </c>
      <c r="B12" s="486"/>
      <c r="C12" s="486"/>
      <c r="D12" s="284"/>
      <c r="E12" s="284"/>
      <c r="F12" s="401">
        <f>Daten!L32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CONCATENATE(Daten!I32, " ", Daten!J32)</f>
        <v xml:space="preserve"> </v>
      </c>
      <c r="B13" s="485"/>
      <c r="C13" s="485"/>
      <c r="D13" s="128"/>
      <c r="E13" s="128"/>
      <c r="F13" s="381" t="str">
        <f>CONCATENATE(Daten!M32," ",Daten!N32)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283"/>
      <c r="C14" s="283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283"/>
      <c r="C15" s="88">
        <f>Daten!E32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Daten!G32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285" t="s">
        <v>108</v>
      </c>
      <c r="C58" s="286"/>
      <c r="D58" s="286"/>
      <c r="E58" s="286"/>
      <c r="F58" s="286"/>
      <c r="G58" s="286"/>
      <c r="H58" s="286"/>
      <c r="I58" s="286"/>
      <c r="J58" s="286"/>
      <c r="K58" s="287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293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291"/>
      <c r="C62" s="292"/>
      <c r="D62" s="292"/>
      <c r="E62" s="293"/>
      <c r="F62" s="293"/>
      <c r="G62" s="293"/>
      <c r="H62" s="293"/>
      <c r="I62" s="293"/>
      <c r="J62" s="293"/>
      <c r="K62" s="293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283"/>
      <c r="N95" s="283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81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81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283" customFormat="1" ht="14.25" x14ac:dyDescent="0.2">
      <c r="A142" s="283" t="str">
        <f>A10</f>
        <v>Herr</v>
      </c>
    </row>
    <row r="143" spans="1:19" s="283" customFormat="1" ht="14.25" x14ac:dyDescent="0.2">
      <c r="A143" s="283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283" customFormat="1" ht="14.25" x14ac:dyDescent="0.2">
      <c r="A144" s="283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88"/>
      <c r="P156" s="289"/>
      <c r="Q156" s="289"/>
      <c r="R156" s="8"/>
      <c r="S156" s="8"/>
    </row>
    <row r="157" spans="1:19" s="76" customFormat="1" ht="14.25" x14ac:dyDescent="0.2">
      <c r="A157" s="283" t="s">
        <v>57</v>
      </c>
      <c r="B157" s="283"/>
      <c r="C157" s="283"/>
      <c r="D157" s="283"/>
      <c r="E157" s="283"/>
      <c r="F157" s="283"/>
      <c r="G157" s="283"/>
      <c r="H157" s="283"/>
      <c r="I157" s="283"/>
      <c r="J157" s="283"/>
      <c r="K157" s="283"/>
      <c r="L157" s="283"/>
      <c r="M157" s="283"/>
      <c r="N157" s="283"/>
      <c r="O157" s="283"/>
      <c r="P157" s="283"/>
      <c r="Q157" s="283"/>
      <c r="R157" s="283"/>
      <c r="S157" s="283"/>
    </row>
    <row r="158" spans="1:19" s="76" customFormat="1" ht="14.25" x14ac:dyDescent="0.2">
      <c r="A158" s="283" t="str">
        <f>H16</f>
        <v>Personenkraftwagentechnik</v>
      </c>
      <c r="B158" s="283"/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283"/>
      <c r="P158" s="283"/>
      <c r="Q158" s="283"/>
      <c r="R158" s="283"/>
      <c r="S158" s="283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155"/>
    </row>
    <row r="184" spans="1:17" s="89" customFormat="1" ht="15" x14ac:dyDescent="0.25">
      <c r="A184" s="290" t="s">
        <v>84</v>
      </c>
      <c r="B184" s="290"/>
      <c r="C184" s="290"/>
      <c r="D184" s="290"/>
      <c r="E184" s="290"/>
      <c r="F184" s="290"/>
      <c r="G184" s="290"/>
      <c r="H184" s="290"/>
      <c r="I184" s="290"/>
      <c r="J184" s="290"/>
      <c r="K184" s="290"/>
      <c r="L184" s="290"/>
      <c r="M184" s="290"/>
      <c r="N184" s="290"/>
      <c r="O184" s="290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P35:Q36"/>
    <mergeCell ref="P43:Q43"/>
    <mergeCell ref="L44:M53"/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56:K56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P48:P51"/>
    <mergeCell ref="Q48:Q51"/>
    <mergeCell ref="B44:C45"/>
    <mergeCell ref="H44:I45"/>
    <mergeCell ref="G50:K51"/>
    <mergeCell ref="B52:C53"/>
    <mergeCell ref="H52:I53"/>
    <mergeCell ref="N37:N53"/>
    <mergeCell ref="O37:O53"/>
    <mergeCell ref="P37:P42"/>
    <mergeCell ref="H48:I49"/>
    <mergeCell ref="J48:J49"/>
    <mergeCell ref="K48:K49"/>
    <mergeCell ref="Q37:Q42"/>
    <mergeCell ref="B47:C47"/>
    <mergeCell ref="J41:J42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J44:J45"/>
    <mergeCell ref="K44:K45"/>
    <mergeCell ref="B50:C50"/>
    <mergeCell ref="H21:I21"/>
    <mergeCell ref="R21:S21"/>
    <mergeCell ref="B22:O22"/>
    <mergeCell ref="K41:K42"/>
    <mergeCell ref="B26:C27"/>
    <mergeCell ref="B28:C29"/>
    <mergeCell ref="B43:M43"/>
    <mergeCell ref="K28:K29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R22:S22"/>
    <mergeCell ref="P24:P34"/>
    <mergeCell ref="Q24:Q34"/>
    <mergeCell ref="R24:R53"/>
    <mergeCell ref="S24:S53"/>
    <mergeCell ref="B30:M31"/>
    <mergeCell ref="L24:L29"/>
    <mergeCell ref="M24:M29"/>
    <mergeCell ref="F11:K11"/>
    <mergeCell ref="F12:K12"/>
    <mergeCell ref="A156:B156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</mergeCells>
  <phoneticPr fontId="4" type="noConversion"/>
  <conditionalFormatting sqref="E37:E42 E33:E34 E49:E53 E45:E47 E24:E29">
    <cfRule type="cellIs" dxfId="28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Daten!A33</f>
        <v>23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Daten!B33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CONCATENATE(Daten!D33, " ", Daten!C33)</f>
        <v xml:space="preserve"> </v>
      </c>
      <c r="B11" s="355"/>
      <c r="C11" s="355"/>
      <c r="D11" s="7"/>
      <c r="E11" s="7"/>
      <c r="F11" s="355">
        <f>Daten!K33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Daten!H33</f>
        <v>0</v>
      </c>
      <c r="B12" s="486"/>
      <c r="C12" s="486"/>
      <c r="D12" s="298"/>
      <c r="E12" s="298"/>
      <c r="F12" s="401">
        <f>Daten!L33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CONCATENATE(Daten!I33, " ", Daten!J33)</f>
        <v xml:space="preserve"> </v>
      </c>
      <c r="B13" s="485"/>
      <c r="C13" s="485"/>
      <c r="D13" s="128"/>
      <c r="E13" s="128"/>
      <c r="F13" s="381" t="str">
        <f>CONCATENATE(Daten!M33," ",Daten!N33)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Daten!E33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Daten!G33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309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15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308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B52:C53"/>
    <mergeCell ref="P37:P42"/>
    <mergeCell ref="Q37:Q42"/>
    <mergeCell ref="B47:C47"/>
    <mergeCell ref="J41:J42"/>
    <mergeCell ref="B56:K56"/>
    <mergeCell ref="H48:I49"/>
    <mergeCell ref="J48:J49"/>
    <mergeCell ref="K48:K49"/>
    <mergeCell ref="P48:P51"/>
    <mergeCell ref="Q48:Q51"/>
    <mergeCell ref="B44:C45"/>
    <mergeCell ref="H44:I45"/>
    <mergeCell ref="J44:J45"/>
    <mergeCell ref="K44:K45"/>
    <mergeCell ref="B50:C50"/>
    <mergeCell ref="G50:K51"/>
    <mergeCell ref="R22:S22"/>
    <mergeCell ref="P24:P34"/>
    <mergeCell ref="Q24:Q34"/>
    <mergeCell ref="R24:R53"/>
    <mergeCell ref="S24:S53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H52:I53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  <mergeCell ref="H21:I21"/>
    <mergeCell ref="R21:S21"/>
    <mergeCell ref="B22:O22"/>
    <mergeCell ref="B26:C27"/>
    <mergeCell ref="B28:C29"/>
    <mergeCell ref="K28:K29"/>
    <mergeCell ref="B30:M31"/>
    <mergeCell ref="L24:L29"/>
    <mergeCell ref="M24:M29"/>
    <mergeCell ref="P35:Q36"/>
    <mergeCell ref="P43:Q43"/>
    <mergeCell ref="L44:M53"/>
    <mergeCell ref="F11:K11"/>
    <mergeCell ref="F12:K12"/>
    <mergeCell ref="A156:B156"/>
    <mergeCell ref="K41:K42"/>
    <mergeCell ref="B43:M43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N37:N53"/>
    <mergeCell ref="O37:O53"/>
  </mergeCells>
  <phoneticPr fontId="4" type="noConversion"/>
  <conditionalFormatting sqref="E37:E42 E33:E34 E49:E53 E45:E47 E24:E29">
    <cfRule type="cellIs" dxfId="27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Daten!A34</f>
        <v>24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Daten!B34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CONCATENATE(Daten!D34, " ", Daten!C34)</f>
        <v xml:space="preserve"> </v>
      </c>
      <c r="B11" s="355"/>
      <c r="C11" s="355"/>
      <c r="D11" s="7"/>
      <c r="E11" s="7"/>
      <c r="F11" s="355">
        <f>Daten!K34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Daten!H34</f>
        <v>0</v>
      </c>
      <c r="B12" s="486"/>
      <c r="C12" s="486"/>
      <c r="D12" s="298"/>
      <c r="E12" s="298"/>
      <c r="F12" s="401">
        <f>Daten!L34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CONCATENATE(Daten!I34, " ", Daten!J34)</f>
        <v xml:space="preserve"> </v>
      </c>
      <c r="B13" s="485"/>
      <c r="C13" s="485"/>
      <c r="D13" s="128"/>
      <c r="E13" s="128"/>
      <c r="F13" s="381" t="str">
        <f>CONCATENATE(Daten!M34," ",Daten!N34)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Daten!E34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Daten!G34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B52:C53"/>
    <mergeCell ref="P37:P42"/>
    <mergeCell ref="Q37:Q42"/>
    <mergeCell ref="B47:C47"/>
    <mergeCell ref="J41:J42"/>
    <mergeCell ref="B56:K56"/>
    <mergeCell ref="H48:I49"/>
    <mergeCell ref="J48:J49"/>
    <mergeCell ref="K48:K49"/>
    <mergeCell ref="P48:P51"/>
    <mergeCell ref="Q48:Q51"/>
    <mergeCell ref="B44:C45"/>
    <mergeCell ref="H44:I45"/>
    <mergeCell ref="J44:J45"/>
    <mergeCell ref="K44:K45"/>
    <mergeCell ref="B50:C50"/>
    <mergeCell ref="G50:K51"/>
    <mergeCell ref="R22:S22"/>
    <mergeCell ref="P24:P34"/>
    <mergeCell ref="Q24:Q34"/>
    <mergeCell ref="R24:R53"/>
    <mergeCell ref="S24:S53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H52:I53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  <mergeCell ref="H21:I21"/>
    <mergeCell ref="R21:S21"/>
    <mergeCell ref="B22:O22"/>
    <mergeCell ref="B26:C27"/>
    <mergeCell ref="B28:C29"/>
    <mergeCell ref="K28:K29"/>
    <mergeCell ref="B30:M31"/>
    <mergeCell ref="L24:L29"/>
    <mergeCell ref="M24:M29"/>
    <mergeCell ref="P35:Q36"/>
    <mergeCell ref="P43:Q43"/>
    <mergeCell ref="L44:M53"/>
    <mergeCell ref="F11:K11"/>
    <mergeCell ref="F12:K12"/>
    <mergeCell ref="A156:B156"/>
    <mergeCell ref="K41:K42"/>
    <mergeCell ref="B43:M43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N37:N53"/>
    <mergeCell ref="O37:O53"/>
  </mergeCells>
  <phoneticPr fontId="4" type="noConversion"/>
  <conditionalFormatting sqref="E37:E42 E33:E34 E49:E53 E45:E47 E24:E29">
    <cfRule type="cellIs" dxfId="26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Daten!A35</f>
        <v>25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Daten!B35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CONCATENATE(Daten!D35, " ", Daten!C35)</f>
        <v xml:space="preserve"> </v>
      </c>
      <c r="B11" s="355"/>
      <c r="C11" s="355"/>
      <c r="D11" s="7"/>
      <c r="E11" s="7"/>
      <c r="F11" s="355">
        <f>Daten!K35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Daten!H35</f>
        <v>0</v>
      </c>
      <c r="B12" s="486"/>
      <c r="C12" s="486"/>
      <c r="D12" s="298"/>
      <c r="E12" s="298"/>
      <c r="F12" s="401">
        <f>Daten!L35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CONCATENATE(Daten!I35, " ", Daten!J35)</f>
        <v xml:space="preserve"> </v>
      </c>
      <c r="B13" s="485"/>
      <c r="C13" s="485"/>
      <c r="D13" s="128"/>
      <c r="E13" s="128"/>
      <c r="F13" s="381" t="str">
        <f>CONCATENATE(Daten!M35," ",Daten!N35)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Daten!E35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Daten!G35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B52:C53"/>
    <mergeCell ref="P37:P42"/>
    <mergeCell ref="Q37:Q42"/>
    <mergeCell ref="B47:C47"/>
    <mergeCell ref="J41:J42"/>
    <mergeCell ref="B56:K56"/>
    <mergeCell ref="H48:I49"/>
    <mergeCell ref="J48:J49"/>
    <mergeCell ref="K48:K49"/>
    <mergeCell ref="P48:P51"/>
    <mergeCell ref="Q48:Q51"/>
    <mergeCell ref="B44:C45"/>
    <mergeCell ref="H44:I45"/>
    <mergeCell ref="J44:J45"/>
    <mergeCell ref="K44:K45"/>
    <mergeCell ref="B50:C50"/>
    <mergeCell ref="G50:K51"/>
    <mergeCell ref="R22:S22"/>
    <mergeCell ref="P24:P34"/>
    <mergeCell ref="Q24:Q34"/>
    <mergeCell ref="R24:R53"/>
    <mergeCell ref="S24:S53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H52:I53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  <mergeCell ref="H21:I21"/>
    <mergeCell ref="R21:S21"/>
    <mergeCell ref="B22:O22"/>
    <mergeCell ref="B26:C27"/>
    <mergeCell ref="B28:C29"/>
    <mergeCell ref="K28:K29"/>
    <mergeCell ref="B30:M31"/>
    <mergeCell ref="L24:L29"/>
    <mergeCell ref="M24:M29"/>
    <mergeCell ref="P35:Q36"/>
    <mergeCell ref="P43:Q43"/>
    <mergeCell ref="L44:M53"/>
    <mergeCell ref="F11:K11"/>
    <mergeCell ref="F12:K12"/>
    <mergeCell ref="A156:B156"/>
    <mergeCell ref="K41:K42"/>
    <mergeCell ref="B43:M43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N37:N53"/>
    <mergeCell ref="O37:O53"/>
  </mergeCells>
  <phoneticPr fontId="4" type="noConversion"/>
  <conditionalFormatting sqref="E37:E42 E33:E34 E49:E53 E45:E47 E24:E29">
    <cfRule type="cellIs" dxfId="25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Daten!A36</f>
        <v>26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Daten!B36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CONCATENATE(Daten!D36, " ", Daten!C36)</f>
        <v xml:space="preserve"> </v>
      </c>
      <c r="B11" s="355"/>
      <c r="C11" s="355"/>
      <c r="D11" s="7"/>
      <c r="E11" s="7"/>
      <c r="F11" s="355">
        <f>Daten!K36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Daten!H36</f>
        <v>0</v>
      </c>
      <c r="B12" s="486"/>
      <c r="C12" s="486"/>
      <c r="D12" s="298"/>
      <c r="E12" s="298"/>
      <c r="F12" s="401">
        <f>Daten!L36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CONCATENATE(Daten!I36, " ", Daten!J36)</f>
        <v xml:space="preserve"> </v>
      </c>
      <c r="B13" s="485"/>
      <c r="C13" s="485"/>
      <c r="D13" s="128"/>
      <c r="E13" s="128"/>
      <c r="F13" s="381" t="str">
        <f>CONCATENATE(Daten!M36," ",Daten!N36)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Daten!E36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Daten!G36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B52:C53"/>
    <mergeCell ref="P37:P42"/>
    <mergeCell ref="Q37:Q42"/>
    <mergeCell ref="B47:C47"/>
    <mergeCell ref="J41:J42"/>
    <mergeCell ref="B56:K56"/>
    <mergeCell ref="H48:I49"/>
    <mergeCell ref="J48:J49"/>
    <mergeCell ref="K48:K49"/>
    <mergeCell ref="P48:P51"/>
    <mergeCell ref="Q48:Q51"/>
    <mergeCell ref="B44:C45"/>
    <mergeCell ref="H44:I45"/>
    <mergeCell ref="J44:J45"/>
    <mergeCell ref="K44:K45"/>
    <mergeCell ref="B50:C50"/>
    <mergeCell ref="G50:K51"/>
    <mergeCell ref="R22:S22"/>
    <mergeCell ref="P24:P34"/>
    <mergeCell ref="Q24:Q34"/>
    <mergeCell ref="R24:R53"/>
    <mergeCell ref="S24:S53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H52:I53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  <mergeCell ref="H21:I21"/>
    <mergeCell ref="R21:S21"/>
    <mergeCell ref="B22:O22"/>
    <mergeCell ref="B26:C27"/>
    <mergeCell ref="B28:C29"/>
    <mergeCell ref="K28:K29"/>
    <mergeCell ref="B30:M31"/>
    <mergeCell ref="L24:L29"/>
    <mergeCell ref="M24:M29"/>
    <mergeCell ref="P35:Q36"/>
    <mergeCell ref="P43:Q43"/>
    <mergeCell ref="L44:M53"/>
    <mergeCell ref="F11:K11"/>
    <mergeCell ref="F12:K12"/>
    <mergeCell ref="A156:B156"/>
    <mergeCell ref="K41:K42"/>
    <mergeCell ref="B43:M43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N37:N53"/>
    <mergeCell ref="O37:O53"/>
  </mergeCells>
  <phoneticPr fontId="4" type="noConversion"/>
  <conditionalFormatting sqref="E37:E42 E33:E34 E49:E53 E45:E47 E24:E29">
    <cfRule type="cellIs" dxfId="24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8"/>
  <sheetViews>
    <sheetView workbookViewId="0">
      <selection activeCell="J35" sqref="J35"/>
    </sheetView>
  </sheetViews>
  <sheetFormatPr baseColWidth="10" defaultRowHeight="12.75" x14ac:dyDescent="0.2"/>
  <cols>
    <col min="1" max="1" width="6.7109375" style="203" customWidth="1"/>
    <col min="2" max="2" width="14.28515625" style="203" customWidth="1"/>
    <col min="3" max="3" width="7.85546875" style="203" customWidth="1"/>
    <col min="4" max="4" width="4.42578125" style="228" customWidth="1"/>
    <col min="5" max="5" width="7.85546875" style="203" customWidth="1"/>
    <col min="6" max="6" width="4.42578125" style="203" customWidth="1"/>
    <col min="7" max="7" width="7.85546875" style="203" customWidth="1"/>
    <col min="8" max="8" width="4.42578125" style="203" customWidth="1"/>
    <col min="9" max="9" width="7.85546875" style="203" customWidth="1"/>
    <col min="10" max="10" width="4.42578125" style="203" customWidth="1"/>
    <col min="11" max="11" width="7.85546875" style="203" customWidth="1"/>
    <col min="12" max="12" width="4.42578125" style="203" customWidth="1"/>
    <col min="13" max="13" width="7.85546875" style="203" customWidth="1"/>
    <col min="14" max="14" width="4.42578125" style="203" customWidth="1"/>
    <col min="15" max="15" width="7.85546875" style="203" customWidth="1"/>
    <col min="16" max="16" width="4.42578125" style="203" customWidth="1"/>
    <col min="17" max="18" width="7.85546875" style="203" customWidth="1"/>
    <col min="19" max="19" width="4.42578125" style="225" customWidth="1"/>
    <col min="20" max="20" width="7.85546875" style="203" customWidth="1"/>
    <col min="21" max="21" width="4.42578125" style="225" customWidth="1"/>
    <col min="22" max="22" width="7.85546875" style="203" customWidth="1"/>
    <col min="23" max="23" width="4.42578125" style="225" customWidth="1"/>
    <col min="24" max="24" width="7.85546875" style="203" customWidth="1"/>
    <col min="25" max="25" width="4.42578125" style="225" customWidth="1"/>
    <col min="26" max="26" width="7.85546875" style="203" customWidth="1"/>
    <col min="27" max="27" width="4.42578125" style="203" customWidth="1"/>
    <col min="28" max="28" width="7.85546875" style="203" customWidth="1"/>
    <col min="29" max="29" width="4.42578125" style="203" customWidth="1"/>
    <col min="30" max="30" width="7.85546875" style="203" customWidth="1"/>
    <col min="31" max="31" width="4.42578125" style="203" customWidth="1"/>
    <col min="32" max="32" width="7.85546875" style="203" customWidth="1"/>
    <col min="33" max="33" width="4.42578125" style="203" customWidth="1"/>
    <col min="34" max="34" width="7.85546875" style="203" customWidth="1"/>
    <col min="35" max="35" width="4.42578125" style="203" customWidth="1"/>
    <col min="36" max="16384" width="11.42578125" style="203"/>
  </cols>
  <sheetData>
    <row r="1" spans="1:36" ht="18" x14ac:dyDescent="0.25">
      <c r="A1" s="224" t="s">
        <v>130</v>
      </c>
    </row>
    <row r="2" spans="1:36" s="223" customFormat="1" ht="15" x14ac:dyDescent="0.25">
      <c r="A2" s="223" t="s">
        <v>32</v>
      </c>
      <c r="D2" s="249"/>
      <c r="S2" s="240"/>
      <c r="U2" s="240"/>
      <c r="W2" s="240"/>
      <c r="Y2" s="240"/>
    </row>
    <row r="3" spans="1:36" s="236" customFormat="1" x14ac:dyDescent="0.2">
      <c r="A3" s="239" t="str">
        <f>[2]Einstellungen!F10</f>
        <v>Teil 2</v>
      </c>
      <c r="B3" s="238">
        <f>Einstellungen!I10</f>
        <v>0</v>
      </c>
      <c r="C3" s="238"/>
      <c r="D3" s="250"/>
      <c r="E3" s="238"/>
      <c r="F3" s="238"/>
      <c r="G3" s="238"/>
      <c r="H3" s="238"/>
      <c r="I3" s="238"/>
      <c r="J3" s="238"/>
      <c r="K3" s="238"/>
      <c r="L3" s="238"/>
      <c r="M3" s="238"/>
      <c r="N3" s="238"/>
      <c r="S3" s="237"/>
      <c r="U3" s="237"/>
      <c r="W3" s="237"/>
      <c r="Y3" s="237"/>
    </row>
    <row r="4" spans="1:36" x14ac:dyDescent="0.2">
      <c r="A4" s="235" t="str">
        <f>Einstellungen!F11</f>
        <v>Personenkraftwagentechnik</v>
      </c>
      <c r="B4" s="235"/>
      <c r="C4" s="235"/>
      <c r="D4" s="251"/>
      <c r="E4" s="235"/>
      <c r="F4" s="235"/>
      <c r="G4" s="235"/>
      <c r="H4" s="235"/>
      <c r="I4" s="235"/>
      <c r="J4" s="235"/>
      <c r="K4" s="235"/>
      <c r="L4" s="235"/>
      <c r="M4" s="235"/>
      <c r="N4" s="235"/>
    </row>
    <row r="5" spans="1:36" ht="14.25" x14ac:dyDescent="0.2">
      <c r="A5" s="220"/>
      <c r="C5" s="331" t="s">
        <v>15</v>
      </c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2" t="s">
        <v>16</v>
      </c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</row>
    <row r="6" spans="1:36" s="233" customFormat="1" ht="36" customHeight="1" x14ac:dyDescent="0.2">
      <c r="C6" s="333" t="s">
        <v>132</v>
      </c>
      <c r="D6" s="333"/>
      <c r="E6" s="333"/>
      <c r="F6" s="333"/>
      <c r="G6" s="333"/>
      <c r="H6" s="333"/>
      <c r="I6" s="334"/>
      <c r="J6" s="334"/>
      <c r="K6" s="335" t="s">
        <v>91</v>
      </c>
      <c r="L6" s="335"/>
      <c r="M6" s="335"/>
      <c r="N6" s="335"/>
      <c r="O6" s="336" t="s">
        <v>129</v>
      </c>
      <c r="P6" s="336"/>
      <c r="Q6" s="234"/>
      <c r="R6" s="337" t="s">
        <v>75</v>
      </c>
      <c r="S6" s="337"/>
      <c r="T6" s="337"/>
      <c r="U6" s="337"/>
      <c r="V6" s="337"/>
      <c r="W6" s="337"/>
      <c r="X6" s="337"/>
      <c r="Y6" s="337"/>
      <c r="Z6" s="338" t="s">
        <v>76</v>
      </c>
      <c r="AA6" s="338"/>
      <c r="AB6" s="338"/>
      <c r="AC6" s="338"/>
      <c r="AD6" s="338"/>
      <c r="AE6" s="338"/>
      <c r="AF6" s="339" t="s">
        <v>128</v>
      </c>
      <c r="AG6" s="339"/>
      <c r="AH6" s="340" t="s">
        <v>127</v>
      </c>
      <c r="AI6" s="340"/>
    </row>
    <row r="7" spans="1:36" s="209" customFormat="1" ht="12" customHeight="1" x14ac:dyDescent="0.2">
      <c r="A7" s="214"/>
      <c r="B7" s="214"/>
      <c r="C7" s="341">
        <v>1</v>
      </c>
      <c r="D7" s="341"/>
      <c r="E7" s="341">
        <v>2</v>
      </c>
      <c r="F7" s="341"/>
      <c r="G7" s="341">
        <v>3</v>
      </c>
      <c r="H7" s="341"/>
      <c r="I7" s="341"/>
      <c r="J7" s="330"/>
      <c r="K7" s="316">
        <v>1</v>
      </c>
      <c r="L7" s="316"/>
      <c r="M7" s="316">
        <v>2</v>
      </c>
      <c r="N7" s="316"/>
      <c r="O7" s="329">
        <v>1</v>
      </c>
      <c r="P7" s="330"/>
      <c r="Q7" s="231">
        <v>0.35</v>
      </c>
      <c r="R7" s="342">
        <v>1</v>
      </c>
      <c r="S7" s="342"/>
      <c r="T7" s="342">
        <v>2</v>
      </c>
      <c r="U7" s="342"/>
      <c r="V7" s="342">
        <v>3</v>
      </c>
      <c r="W7" s="342"/>
      <c r="X7" s="319" t="s">
        <v>126</v>
      </c>
      <c r="Y7" s="319"/>
      <c r="Z7" s="316">
        <v>1</v>
      </c>
      <c r="AA7" s="316"/>
      <c r="AB7" s="316">
        <v>2</v>
      </c>
      <c r="AC7" s="316"/>
      <c r="AD7" s="316">
        <v>3</v>
      </c>
      <c r="AE7" s="316"/>
      <c r="AF7" s="339"/>
      <c r="AG7" s="339"/>
      <c r="AH7" s="340"/>
      <c r="AI7" s="340"/>
    </row>
    <row r="8" spans="1:36" s="209" customFormat="1" ht="12" customHeight="1" x14ac:dyDescent="0.2">
      <c r="A8" s="214" t="s">
        <v>21</v>
      </c>
      <c r="B8" s="214" t="s">
        <v>122</v>
      </c>
      <c r="C8" s="247" t="s">
        <v>11</v>
      </c>
      <c r="D8" s="252" t="s">
        <v>10</v>
      </c>
      <c r="E8" s="247" t="s">
        <v>11</v>
      </c>
      <c r="F8" s="232" t="s">
        <v>10</v>
      </c>
      <c r="G8" s="247" t="s">
        <v>11</v>
      </c>
      <c r="H8" s="247" t="s">
        <v>10</v>
      </c>
      <c r="I8" s="247"/>
      <c r="J8" s="247"/>
      <c r="K8" s="245" t="s">
        <v>11</v>
      </c>
      <c r="L8" s="245" t="s">
        <v>10</v>
      </c>
      <c r="M8" s="245" t="s">
        <v>11</v>
      </c>
      <c r="N8" s="245" t="s">
        <v>10</v>
      </c>
      <c r="O8" s="248" t="s">
        <v>11</v>
      </c>
      <c r="P8" s="248" t="s">
        <v>10</v>
      </c>
      <c r="Q8" s="231" t="s">
        <v>11</v>
      </c>
      <c r="R8" s="246" t="s">
        <v>11</v>
      </c>
      <c r="S8" s="246" t="s">
        <v>10</v>
      </c>
      <c r="T8" s="246" t="s">
        <v>11</v>
      </c>
      <c r="U8" s="246" t="s">
        <v>10</v>
      </c>
      <c r="V8" s="246" t="s">
        <v>11</v>
      </c>
      <c r="W8" s="246" t="s">
        <v>10</v>
      </c>
      <c r="X8" s="246" t="s">
        <v>11</v>
      </c>
      <c r="Y8" s="246" t="s">
        <v>10</v>
      </c>
      <c r="Z8" s="245" t="s">
        <v>11</v>
      </c>
      <c r="AA8" s="245" t="s">
        <v>10</v>
      </c>
      <c r="AB8" s="245" t="s">
        <v>11</v>
      </c>
      <c r="AC8" s="245" t="s">
        <v>10</v>
      </c>
      <c r="AD8" s="245" t="s">
        <v>11</v>
      </c>
      <c r="AE8" s="245" t="s">
        <v>10</v>
      </c>
      <c r="AF8" s="230" t="s">
        <v>11</v>
      </c>
      <c r="AG8" s="230" t="s">
        <v>10</v>
      </c>
      <c r="AH8" s="229" t="s">
        <v>11</v>
      </c>
      <c r="AI8" s="229" t="s">
        <v>10</v>
      </c>
    </row>
    <row r="9" spans="1:36" x14ac:dyDescent="0.2">
      <c r="A9" s="203">
        <f>Daten!A11</f>
        <v>1</v>
      </c>
      <c r="B9" s="203" t="str">
        <f>CONCATENATE(Daten!D11," ",Daten!C11)</f>
        <v xml:space="preserve"> </v>
      </c>
      <c r="C9" s="227">
        <f>'P1'!$J$24</f>
        <v>0</v>
      </c>
      <c r="D9" s="241" t="str">
        <f>'P1'!K24</f>
        <v>6</v>
      </c>
      <c r="E9" s="227">
        <f>'P1'!$J$26</f>
        <v>0</v>
      </c>
      <c r="F9" s="241" t="str">
        <f>'P1'!K26</f>
        <v>6</v>
      </c>
      <c r="G9" s="227">
        <f>'P1'!$J$28</f>
        <v>0</v>
      </c>
      <c r="H9" s="226" t="str">
        <f>'P1'!K28</f>
        <v>6</v>
      </c>
      <c r="I9" s="241"/>
      <c r="J9" s="226"/>
      <c r="K9" s="227">
        <f>'P1'!$E$33</f>
        <v>0</v>
      </c>
      <c r="L9" s="226" t="str">
        <f>'P1'!F33</f>
        <v>6</v>
      </c>
      <c r="M9" s="227">
        <f>'P1'!$E$34</f>
        <v>0</v>
      </c>
      <c r="N9" s="226" t="str">
        <f>'P1'!F34</f>
        <v>6</v>
      </c>
      <c r="O9" s="227">
        <f>'P1'!$N$24</f>
        <v>0</v>
      </c>
      <c r="P9" s="226" t="str">
        <f>'P1'!O24</f>
        <v>6</v>
      </c>
      <c r="Q9" s="227">
        <f>'P1'!$Q$24</f>
        <v>0</v>
      </c>
      <c r="R9" s="227">
        <f>'P1'!$J$37</f>
        <v>0</v>
      </c>
      <c r="S9" s="226" t="str">
        <f>'P1'!K37</f>
        <v>6</v>
      </c>
      <c r="T9" s="227">
        <f>'P1'!$J$39</f>
        <v>0</v>
      </c>
      <c r="U9" s="226" t="str">
        <f>'P1'!K39</f>
        <v>6</v>
      </c>
      <c r="V9" s="227">
        <f>'P1'!$J$41</f>
        <v>0</v>
      </c>
      <c r="W9" s="226" t="str">
        <f>'P1'!K41</f>
        <v>6</v>
      </c>
      <c r="X9" s="227">
        <f>'P1'!$L$37</f>
        <v>0</v>
      </c>
      <c r="Y9" s="226" t="str">
        <f>'P1'!M37</f>
        <v>6</v>
      </c>
      <c r="Z9" s="227">
        <f>'P1'!$J$44</f>
        <v>0</v>
      </c>
      <c r="AA9" s="226" t="str">
        <f>'P1'!K44</f>
        <v>6</v>
      </c>
      <c r="AB9" s="227">
        <f>'P1'!$J$48</f>
        <v>0</v>
      </c>
      <c r="AC9" s="226" t="str">
        <f>'P1'!K48</f>
        <v>6</v>
      </c>
      <c r="AD9" s="227">
        <f>'P1'!$J$52</f>
        <v>0</v>
      </c>
      <c r="AE9" s="226" t="str">
        <f>'P1'!K52</f>
        <v>6</v>
      </c>
      <c r="AF9" s="227">
        <f>'P1'!$N$37</f>
        <v>0</v>
      </c>
      <c r="AG9" s="226" t="str">
        <f>'P1'!O37</f>
        <v>6</v>
      </c>
      <c r="AH9" s="227">
        <f>'P1'!$R$24</f>
        <v>0</v>
      </c>
      <c r="AI9" s="226" t="str">
        <f>'P1'!S24</f>
        <v>6</v>
      </c>
      <c r="AJ9" s="228"/>
    </row>
    <row r="10" spans="1:36" x14ac:dyDescent="0.2">
      <c r="A10" s="236">
        <f>Daten!A12</f>
        <v>2</v>
      </c>
      <c r="B10" s="236" t="str">
        <f>CONCATENATE(Daten!D12," ",Daten!C12)</f>
        <v xml:space="preserve"> </v>
      </c>
      <c r="C10" s="242">
        <f>'P2'!$J$24</f>
        <v>0</v>
      </c>
      <c r="D10" s="241" t="str">
        <f>'P2'!K24</f>
        <v>6</v>
      </c>
      <c r="E10" s="242">
        <f>'P2'!$J$26</f>
        <v>0</v>
      </c>
      <c r="F10" s="226" t="str">
        <f>'P2'!K26</f>
        <v>6</v>
      </c>
      <c r="G10" s="242">
        <f>'P2'!$J$28</f>
        <v>0</v>
      </c>
      <c r="H10" s="226" t="str">
        <f>'P2'!K28</f>
        <v>6</v>
      </c>
      <c r="I10" s="241"/>
      <c r="J10" s="226"/>
      <c r="K10" s="242">
        <f>'P2'!$E$33</f>
        <v>0</v>
      </c>
      <c r="L10" s="226" t="str">
        <f>'P2'!F33</f>
        <v>6</v>
      </c>
      <c r="M10" s="242">
        <f>'P2'!$E$34</f>
        <v>0</v>
      </c>
      <c r="N10" s="226" t="str">
        <f>'P2'!F34</f>
        <v>6</v>
      </c>
      <c r="O10" s="242">
        <f>'P2'!$N$24</f>
        <v>0</v>
      </c>
      <c r="P10" s="226" t="str">
        <f>'P2'!O24</f>
        <v>6</v>
      </c>
      <c r="Q10" s="242">
        <f>'P2'!$Q$24</f>
        <v>0</v>
      </c>
      <c r="R10" s="242">
        <f>'P2'!$J$37</f>
        <v>0</v>
      </c>
      <c r="S10" s="226" t="str">
        <f>'P2'!K37</f>
        <v>6</v>
      </c>
      <c r="T10" s="242">
        <f>'P2'!$J$39</f>
        <v>0</v>
      </c>
      <c r="U10" s="226" t="str">
        <f>'P2'!K39</f>
        <v>6</v>
      </c>
      <c r="V10" s="242">
        <f>'P2'!$J$41</f>
        <v>0</v>
      </c>
      <c r="W10" s="226" t="str">
        <f>'P2'!K41</f>
        <v>6</v>
      </c>
      <c r="X10" s="242">
        <f>'P2'!$L$37</f>
        <v>0</v>
      </c>
      <c r="Y10" s="226" t="str">
        <f>'P2'!M37</f>
        <v>6</v>
      </c>
      <c r="Z10" s="242">
        <f>'P2'!$J$44</f>
        <v>0</v>
      </c>
      <c r="AA10" s="226" t="str">
        <f>'P2'!K44</f>
        <v>6</v>
      </c>
      <c r="AB10" s="242">
        <f>'P2'!$J$48</f>
        <v>0</v>
      </c>
      <c r="AC10" s="226" t="str">
        <f>'P2'!K48</f>
        <v>6</v>
      </c>
      <c r="AD10" s="242">
        <f>'P2'!$J$52</f>
        <v>0</v>
      </c>
      <c r="AE10" s="226" t="str">
        <f>'P2'!K52</f>
        <v>6</v>
      </c>
      <c r="AF10" s="242">
        <f>'P2'!$N$37</f>
        <v>0</v>
      </c>
      <c r="AG10" s="226" t="str">
        <f>'P2'!O37</f>
        <v>6</v>
      </c>
      <c r="AH10" s="242">
        <f>'P2'!$R$24</f>
        <v>0</v>
      </c>
      <c r="AI10" s="226" t="str">
        <f>'P2'!S24</f>
        <v>6</v>
      </c>
    </row>
    <row r="11" spans="1:36" x14ac:dyDescent="0.2">
      <c r="A11" s="236">
        <f>Daten!A13</f>
        <v>3</v>
      </c>
      <c r="B11" s="236" t="str">
        <f>CONCATENATE(Daten!D13," ",Daten!C13)</f>
        <v xml:space="preserve"> </v>
      </c>
      <c r="C11" s="242">
        <f>'P3'!$J$24</f>
        <v>0</v>
      </c>
      <c r="D11" s="241" t="str">
        <f>'P3'!K24</f>
        <v>6</v>
      </c>
      <c r="E11" s="242">
        <f>'P3'!$J$26</f>
        <v>0</v>
      </c>
      <c r="F11" s="241" t="str">
        <f>'P3'!K26</f>
        <v>6</v>
      </c>
      <c r="G11" s="242">
        <f>'P3'!$J$28</f>
        <v>0</v>
      </c>
      <c r="H11" s="226" t="str">
        <f>'P3'!K28</f>
        <v>6</v>
      </c>
      <c r="I11" s="241"/>
      <c r="J11" s="226"/>
      <c r="K11" s="242">
        <f>'P3'!$E$33</f>
        <v>0</v>
      </c>
      <c r="L11" s="226" t="str">
        <f>'P3'!F33</f>
        <v>6</v>
      </c>
      <c r="M11" s="242">
        <f>'P3'!$E$34</f>
        <v>0</v>
      </c>
      <c r="N11" s="226" t="str">
        <f>'P3'!F34</f>
        <v>6</v>
      </c>
      <c r="O11" s="242">
        <f>'P3'!$N$24</f>
        <v>0</v>
      </c>
      <c r="P11" s="226" t="str">
        <f>'P3'!O24</f>
        <v>6</v>
      </c>
      <c r="Q11" s="242">
        <f>'P3'!$Q$24</f>
        <v>0</v>
      </c>
      <c r="R11" s="242">
        <f>'P3'!$J$37</f>
        <v>0</v>
      </c>
      <c r="S11" s="226" t="str">
        <f>'P3'!K37</f>
        <v>6</v>
      </c>
      <c r="T11" s="242">
        <f>'P3'!$J$39</f>
        <v>0</v>
      </c>
      <c r="U11" s="226" t="str">
        <f>'P3'!K39</f>
        <v>6</v>
      </c>
      <c r="V11" s="242">
        <f>'P3'!$J$41</f>
        <v>0</v>
      </c>
      <c r="W11" s="226" t="str">
        <f>'P3'!K41</f>
        <v>6</v>
      </c>
      <c r="X11" s="242">
        <f>'P3'!$L$37</f>
        <v>0</v>
      </c>
      <c r="Y11" s="226" t="str">
        <f>'P3'!M37</f>
        <v>6</v>
      </c>
      <c r="Z11" s="242">
        <f>'P3'!$J$44</f>
        <v>0</v>
      </c>
      <c r="AA11" s="226" t="str">
        <f>'P3'!K44</f>
        <v>6</v>
      </c>
      <c r="AB11" s="242">
        <f>'P3'!$J$48</f>
        <v>0</v>
      </c>
      <c r="AC11" s="226" t="str">
        <f>'P3'!K48</f>
        <v>6</v>
      </c>
      <c r="AD11" s="242">
        <f>'P3'!$J$52</f>
        <v>0</v>
      </c>
      <c r="AE11" s="226" t="str">
        <f>'P3'!K52</f>
        <v>6</v>
      </c>
      <c r="AF11" s="242">
        <f>'P3'!$N$37</f>
        <v>0</v>
      </c>
      <c r="AG11" s="226" t="str">
        <f>'P3'!O37</f>
        <v>6</v>
      </c>
      <c r="AH11" s="242">
        <f>'P3'!$R$24</f>
        <v>0</v>
      </c>
      <c r="AI11" s="226" t="str">
        <f>'P3'!S24</f>
        <v>6</v>
      </c>
    </row>
    <row r="12" spans="1:36" x14ac:dyDescent="0.2">
      <c r="A12" s="236">
        <f>Daten!A14</f>
        <v>4</v>
      </c>
      <c r="B12" s="236" t="str">
        <f>CONCATENATE(Daten!D14," ",Daten!C14)</f>
        <v xml:space="preserve"> </v>
      </c>
      <c r="C12" s="242">
        <f>'P4'!$J$24</f>
        <v>0</v>
      </c>
      <c r="D12" s="241" t="str">
        <f>'P4'!K24</f>
        <v>6</v>
      </c>
      <c r="E12" s="242">
        <f>'P4'!$J$26</f>
        <v>0</v>
      </c>
      <c r="F12" s="241" t="str">
        <f>'P4'!K26</f>
        <v>6</v>
      </c>
      <c r="G12" s="242">
        <f>'P4'!$J$28</f>
        <v>0</v>
      </c>
      <c r="H12" s="226" t="str">
        <f>'P4'!K28</f>
        <v>6</v>
      </c>
      <c r="I12" s="241"/>
      <c r="J12" s="226"/>
      <c r="K12" s="242">
        <f>'P4'!$E$33</f>
        <v>0</v>
      </c>
      <c r="L12" s="226" t="str">
        <f>'P4'!F33</f>
        <v>6</v>
      </c>
      <c r="M12" s="242">
        <f>'P4'!$E$34</f>
        <v>0</v>
      </c>
      <c r="N12" s="226" t="str">
        <f>'P4'!F34</f>
        <v>6</v>
      </c>
      <c r="O12" s="242">
        <f>'P4'!$N$24</f>
        <v>0</v>
      </c>
      <c r="P12" s="226" t="str">
        <f>'P4'!O24</f>
        <v>6</v>
      </c>
      <c r="Q12" s="242">
        <f>'P4'!$Q$24</f>
        <v>0</v>
      </c>
      <c r="R12" s="242">
        <f>'P4'!$J$37</f>
        <v>0</v>
      </c>
      <c r="S12" s="226" t="str">
        <f>'P4'!K37</f>
        <v>6</v>
      </c>
      <c r="T12" s="242">
        <f>'P4'!$J$39</f>
        <v>0</v>
      </c>
      <c r="U12" s="226" t="str">
        <f>'P4'!K39</f>
        <v>6</v>
      </c>
      <c r="V12" s="242">
        <f>'P4'!$J$41</f>
        <v>0</v>
      </c>
      <c r="W12" s="226" t="str">
        <f>'P4'!K41</f>
        <v>6</v>
      </c>
      <c r="X12" s="242">
        <f>'P4'!$L$37</f>
        <v>0</v>
      </c>
      <c r="Y12" s="226" t="str">
        <f>'P4'!M37</f>
        <v>6</v>
      </c>
      <c r="Z12" s="242">
        <f>'P4'!$J$44</f>
        <v>0</v>
      </c>
      <c r="AA12" s="226" t="str">
        <f>'P4'!K44</f>
        <v>6</v>
      </c>
      <c r="AB12" s="242">
        <f>'P4'!$J$48</f>
        <v>0</v>
      </c>
      <c r="AC12" s="226" t="str">
        <f>'P4'!K48</f>
        <v>6</v>
      </c>
      <c r="AD12" s="242">
        <f>'P4'!$J$52</f>
        <v>0</v>
      </c>
      <c r="AE12" s="226" t="str">
        <f>'P4'!K52</f>
        <v>6</v>
      </c>
      <c r="AF12" s="242">
        <f>'P4'!$N$37</f>
        <v>0</v>
      </c>
      <c r="AG12" s="226" t="str">
        <f>'P4'!O37</f>
        <v>6</v>
      </c>
      <c r="AH12" s="242">
        <f>'P4'!$R$24</f>
        <v>0</v>
      </c>
      <c r="AI12" s="226" t="str">
        <f>'P4'!S24</f>
        <v>6</v>
      </c>
    </row>
    <row r="13" spans="1:36" x14ac:dyDescent="0.2">
      <c r="A13" s="236">
        <f>Daten!A15</f>
        <v>5</v>
      </c>
      <c r="B13" s="236" t="str">
        <f>CONCATENATE(Daten!D15," ",Daten!C15)</f>
        <v xml:space="preserve"> </v>
      </c>
      <c r="C13" s="242">
        <f>'P5'!$J$24</f>
        <v>0</v>
      </c>
      <c r="D13" s="241" t="str">
        <f>'P5'!K24</f>
        <v>6</v>
      </c>
      <c r="E13" s="242">
        <f>'P5'!$J$26</f>
        <v>0</v>
      </c>
      <c r="F13" s="241" t="str">
        <f>'P5'!K26</f>
        <v>6</v>
      </c>
      <c r="G13" s="242">
        <f>'P5'!$J$28</f>
        <v>0</v>
      </c>
      <c r="H13" s="226" t="str">
        <f>'P5'!K28</f>
        <v>6</v>
      </c>
      <c r="I13" s="241"/>
      <c r="J13" s="226"/>
      <c r="K13" s="242">
        <f>'P5'!$E$33</f>
        <v>0</v>
      </c>
      <c r="L13" s="226" t="str">
        <f>'P5'!F33</f>
        <v>6</v>
      </c>
      <c r="M13" s="242">
        <f>'P5'!$E$34</f>
        <v>0</v>
      </c>
      <c r="N13" s="226" t="str">
        <f>'P5'!F34</f>
        <v>6</v>
      </c>
      <c r="O13" s="242">
        <f>'P5'!$N$24</f>
        <v>0</v>
      </c>
      <c r="P13" s="226" t="str">
        <f>'P5'!O24</f>
        <v>6</v>
      </c>
      <c r="Q13" s="242">
        <f>'P5'!$Q$24</f>
        <v>0</v>
      </c>
      <c r="R13" s="242">
        <f>'P5'!$J$37</f>
        <v>0</v>
      </c>
      <c r="S13" s="226" t="str">
        <f>'P5'!K37</f>
        <v>6</v>
      </c>
      <c r="T13" s="242">
        <f>'P5'!$J$39</f>
        <v>0</v>
      </c>
      <c r="U13" s="226" t="str">
        <f>'P5'!K39</f>
        <v>6</v>
      </c>
      <c r="V13" s="242">
        <f>'P5'!$J$41</f>
        <v>0</v>
      </c>
      <c r="W13" s="226" t="str">
        <f>'P5'!K41</f>
        <v>6</v>
      </c>
      <c r="X13" s="242">
        <f>'P5'!$L$37</f>
        <v>0</v>
      </c>
      <c r="Y13" s="226" t="str">
        <f>'P5'!M37</f>
        <v>6</v>
      </c>
      <c r="Z13" s="242">
        <f>'P5'!$J$44</f>
        <v>0</v>
      </c>
      <c r="AA13" s="226" t="str">
        <f>'P5'!K44</f>
        <v>6</v>
      </c>
      <c r="AB13" s="242">
        <f>'P5'!$J$48</f>
        <v>0</v>
      </c>
      <c r="AC13" s="226" t="str">
        <f>'P5'!K48</f>
        <v>6</v>
      </c>
      <c r="AD13" s="242">
        <f>'P5'!$J$52</f>
        <v>0</v>
      </c>
      <c r="AE13" s="226" t="str">
        <f>'P5'!K52</f>
        <v>6</v>
      </c>
      <c r="AF13" s="242">
        <f>'P5'!$N$37</f>
        <v>0</v>
      </c>
      <c r="AG13" s="226" t="str">
        <f>'P5'!O37</f>
        <v>6</v>
      </c>
      <c r="AH13" s="242">
        <f>'P5'!$R$24</f>
        <v>0</v>
      </c>
      <c r="AI13" s="226" t="str">
        <f>'P5'!S24</f>
        <v>6</v>
      </c>
    </row>
    <row r="14" spans="1:36" x14ac:dyDescent="0.2">
      <c r="A14" s="236">
        <f>Daten!A16</f>
        <v>6</v>
      </c>
      <c r="B14" s="236" t="str">
        <f>CONCATENATE(Daten!D16," ",Daten!C16)</f>
        <v xml:space="preserve"> </v>
      </c>
      <c r="C14" s="242">
        <f>'P6'!$J$24</f>
        <v>0</v>
      </c>
      <c r="D14" s="241" t="str">
        <f>'P6'!K24</f>
        <v>6</v>
      </c>
      <c r="E14" s="242">
        <f>'P6'!$J$26</f>
        <v>0</v>
      </c>
      <c r="F14" s="241" t="str">
        <f>'P6'!K26</f>
        <v>6</v>
      </c>
      <c r="G14" s="242">
        <f>'P6'!$J$28</f>
        <v>0</v>
      </c>
      <c r="H14" s="226" t="str">
        <f>'P6'!K28</f>
        <v>6</v>
      </c>
      <c r="I14" s="241"/>
      <c r="J14" s="226"/>
      <c r="K14" s="242">
        <f>'P6'!$E$33</f>
        <v>0</v>
      </c>
      <c r="L14" s="226" t="str">
        <f>'P6'!F33</f>
        <v>6</v>
      </c>
      <c r="M14" s="242">
        <f>'P6'!$E$34</f>
        <v>0</v>
      </c>
      <c r="N14" s="226" t="str">
        <f>'P6'!F34</f>
        <v>6</v>
      </c>
      <c r="O14" s="242">
        <f>'P6'!$N$24</f>
        <v>0</v>
      </c>
      <c r="P14" s="226" t="str">
        <f>'P6'!O24</f>
        <v>6</v>
      </c>
      <c r="Q14" s="242">
        <f>'P6'!$Q$24</f>
        <v>0</v>
      </c>
      <c r="R14" s="242">
        <f>'P6'!$J$37</f>
        <v>0</v>
      </c>
      <c r="S14" s="226" t="str">
        <f>'P6'!K37</f>
        <v>6</v>
      </c>
      <c r="T14" s="242">
        <f>'P6'!$J$39</f>
        <v>0</v>
      </c>
      <c r="U14" s="226" t="str">
        <f>'P6'!K39</f>
        <v>6</v>
      </c>
      <c r="V14" s="242">
        <f>'P6'!$J$41</f>
        <v>0</v>
      </c>
      <c r="W14" s="226" t="str">
        <f>'P6'!K41</f>
        <v>6</v>
      </c>
      <c r="X14" s="242">
        <f>'P6'!$L$37</f>
        <v>0</v>
      </c>
      <c r="Y14" s="226" t="str">
        <f>'P6'!M37</f>
        <v>6</v>
      </c>
      <c r="Z14" s="242">
        <f>'P6'!$J$44</f>
        <v>0</v>
      </c>
      <c r="AA14" s="226" t="str">
        <f>'P6'!K44</f>
        <v>6</v>
      </c>
      <c r="AB14" s="242">
        <f>'P6'!$J$48</f>
        <v>0</v>
      </c>
      <c r="AC14" s="226" t="str">
        <f>'P6'!K48</f>
        <v>6</v>
      </c>
      <c r="AD14" s="242">
        <f>'P6'!$J$52</f>
        <v>0</v>
      </c>
      <c r="AE14" s="226" t="str">
        <f>'P6'!K52</f>
        <v>6</v>
      </c>
      <c r="AF14" s="242">
        <f>'P6'!$N$37</f>
        <v>0</v>
      </c>
      <c r="AG14" s="226" t="str">
        <f>'P6'!O37</f>
        <v>6</v>
      </c>
      <c r="AH14" s="242">
        <f>'P6'!$R$24</f>
        <v>0</v>
      </c>
      <c r="AI14" s="226" t="str">
        <f>'P6'!S24</f>
        <v>6</v>
      </c>
    </row>
    <row r="15" spans="1:36" x14ac:dyDescent="0.2">
      <c r="A15" s="236">
        <f>Daten!A17</f>
        <v>7</v>
      </c>
      <c r="B15" s="236" t="str">
        <f>CONCATENATE(Daten!D17," ",Daten!C17)</f>
        <v xml:space="preserve"> </v>
      </c>
      <c r="C15" s="242">
        <f>'P7'!$J$24</f>
        <v>0</v>
      </c>
      <c r="D15" s="241" t="str">
        <f>'P7'!K24</f>
        <v>6</v>
      </c>
      <c r="E15" s="242">
        <f>'P7'!$J$26</f>
        <v>0</v>
      </c>
      <c r="F15" s="226" t="str">
        <f>'P7'!K26</f>
        <v>6</v>
      </c>
      <c r="G15" s="242">
        <f>'P7'!$J$28</f>
        <v>0</v>
      </c>
      <c r="H15" s="226" t="str">
        <f>'P7'!K28</f>
        <v>6</v>
      </c>
      <c r="I15" s="241"/>
      <c r="J15" s="226"/>
      <c r="K15" s="242">
        <f>'P7'!$E$33</f>
        <v>0</v>
      </c>
      <c r="L15" s="226" t="str">
        <f>'P7'!F33</f>
        <v>6</v>
      </c>
      <c r="M15" s="242">
        <f>'P7'!$E$34</f>
        <v>0</v>
      </c>
      <c r="N15" s="226" t="str">
        <f>'P7'!F34</f>
        <v>6</v>
      </c>
      <c r="O15" s="242">
        <f>'P7'!$N$24</f>
        <v>0</v>
      </c>
      <c r="P15" s="226" t="str">
        <f>'P7'!O24</f>
        <v>6</v>
      </c>
      <c r="Q15" s="242">
        <f>'P7'!$Q$24</f>
        <v>0</v>
      </c>
      <c r="R15" s="242">
        <f>'P7'!$J$37</f>
        <v>0</v>
      </c>
      <c r="S15" s="226" t="str">
        <f>'P7'!K37</f>
        <v>6</v>
      </c>
      <c r="T15" s="242">
        <f>'P7'!$J$39</f>
        <v>0</v>
      </c>
      <c r="U15" s="226" t="str">
        <f>'P7'!K39</f>
        <v>6</v>
      </c>
      <c r="V15" s="242">
        <f>'P7'!$J$41</f>
        <v>0</v>
      </c>
      <c r="W15" s="226" t="str">
        <f>'P7'!K41</f>
        <v>6</v>
      </c>
      <c r="X15" s="242">
        <f>'P7'!$L$37</f>
        <v>0</v>
      </c>
      <c r="Y15" s="226" t="str">
        <f>'P7'!M37</f>
        <v>6</v>
      </c>
      <c r="Z15" s="242">
        <f>'P7'!$J$44</f>
        <v>0</v>
      </c>
      <c r="AA15" s="226" t="str">
        <f>'P7'!K44</f>
        <v>6</v>
      </c>
      <c r="AB15" s="242">
        <f>'P7'!$J$48</f>
        <v>0</v>
      </c>
      <c r="AC15" s="226" t="str">
        <f>'P7'!K48</f>
        <v>6</v>
      </c>
      <c r="AD15" s="242">
        <f>'P7'!$J$52</f>
        <v>0</v>
      </c>
      <c r="AE15" s="226" t="str">
        <f>'P7'!K52</f>
        <v>6</v>
      </c>
      <c r="AF15" s="242">
        <f>'P7'!$N$37</f>
        <v>0</v>
      </c>
      <c r="AG15" s="226" t="str">
        <f>'P7'!O37</f>
        <v>6</v>
      </c>
      <c r="AH15" s="242">
        <f>'P7'!$R$24</f>
        <v>0</v>
      </c>
      <c r="AI15" s="226" t="str">
        <f>'P7'!S24</f>
        <v>6</v>
      </c>
    </row>
    <row r="16" spans="1:36" x14ac:dyDescent="0.2">
      <c r="A16" s="236">
        <f>Daten!A18</f>
        <v>8</v>
      </c>
      <c r="B16" s="236" t="str">
        <f>CONCATENATE(Daten!D18," ",Daten!C18)</f>
        <v xml:space="preserve"> </v>
      </c>
      <c r="C16" s="242">
        <f>'P8'!$J$24</f>
        <v>0</v>
      </c>
      <c r="D16" s="241" t="str">
        <f>'P8'!K24</f>
        <v>6</v>
      </c>
      <c r="E16" s="242">
        <f>'P8'!$J$26</f>
        <v>0</v>
      </c>
      <c r="F16" s="226" t="str">
        <f>'P8'!K26</f>
        <v>6</v>
      </c>
      <c r="G16" s="242">
        <f>'P8'!$J$28</f>
        <v>0</v>
      </c>
      <c r="H16" s="226" t="str">
        <f>'P8'!K28</f>
        <v>6</v>
      </c>
      <c r="I16" s="241"/>
      <c r="J16" s="226"/>
      <c r="K16" s="242">
        <f>'P8'!$E$33</f>
        <v>0</v>
      </c>
      <c r="L16" s="226" t="str">
        <f>'P8'!F33</f>
        <v>6</v>
      </c>
      <c r="M16" s="242">
        <f>'P8'!$E$34</f>
        <v>0</v>
      </c>
      <c r="N16" s="226" t="str">
        <f>'P8'!F34</f>
        <v>6</v>
      </c>
      <c r="O16" s="242">
        <f>'P8'!$N$24</f>
        <v>0</v>
      </c>
      <c r="P16" s="226" t="str">
        <f>'P8'!O24</f>
        <v>6</v>
      </c>
      <c r="Q16" s="242">
        <f>'P8'!$Q$24</f>
        <v>0</v>
      </c>
      <c r="R16" s="242">
        <f>'P8'!$J$37</f>
        <v>0</v>
      </c>
      <c r="S16" s="226" t="str">
        <f>'P8'!K37</f>
        <v>6</v>
      </c>
      <c r="T16" s="242">
        <f>'P8'!$J$39</f>
        <v>0</v>
      </c>
      <c r="U16" s="226" t="str">
        <f>'P8'!K39</f>
        <v>6</v>
      </c>
      <c r="V16" s="242">
        <f>'P8'!$J$41</f>
        <v>0</v>
      </c>
      <c r="W16" s="226" t="str">
        <f>'P8'!K41</f>
        <v>6</v>
      </c>
      <c r="X16" s="242">
        <f>'P8'!$L$37</f>
        <v>0</v>
      </c>
      <c r="Y16" s="226" t="str">
        <f>'P8'!M37</f>
        <v>6</v>
      </c>
      <c r="Z16" s="242">
        <f>'P8'!$J$44</f>
        <v>0</v>
      </c>
      <c r="AA16" s="226" t="str">
        <f>'P8'!K44</f>
        <v>6</v>
      </c>
      <c r="AB16" s="242">
        <f>'P8'!$J$48</f>
        <v>0</v>
      </c>
      <c r="AC16" s="226" t="str">
        <f>'P8'!K48</f>
        <v>6</v>
      </c>
      <c r="AD16" s="242">
        <f>'P8'!$J$52</f>
        <v>0</v>
      </c>
      <c r="AE16" s="226" t="str">
        <f>'P8'!K52</f>
        <v>6</v>
      </c>
      <c r="AF16" s="242">
        <f>'P8'!$N$37</f>
        <v>0</v>
      </c>
      <c r="AG16" s="226" t="str">
        <f>'P8'!O37</f>
        <v>6</v>
      </c>
      <c r="AH16" s="242">
        <f>'P8'!$R$24</f>
        <v>0</v>
      </c>
      <c r="AI16" s="226" t="str">
        <f>'P8'!S24</f>
        <v>6</v>
      </c>
    </row>
    <row r="17" spans="1:35" x14ac:dyDescent="0.2">
      <c r="A17" s="236">
        <f>Daten!A19</f>
        <v>9</v>
      </c>
      <c r="B17" s="236" t="str">
        <f>CONCATENATE(Daten!D19," ",Daten!C19)</f>
        <v xml:space="preserve"> </v>
      </c>
      <c r="C17" s="242">
        <f>'P9'!$J$24</f>
        <v>0</v>
      </c>
      <c r="D17" s="241" t="str">
        <f>'P9'!K24</f>
        <v>6</v>
      </c>
      <c r="E17" s="242">
        <f>'P9'!$J$26</f>
        <v>0</v>
      </c>
      <c r="F17" s="226" t="str">
        <f>'P9'!K26</f>
        <v>6</v>
      </c>
      <c r="G17" s="242">
        <f>'P9'!$J$28</f>
        <v>0</v>
      </c>
      <c r="H17" s="226" t="str">
        <f>'P9'!K28</f>
        <v>6</v>
      </c>
      <c r="I17" s="241"/>
      <c r="J17" s="226"/>
      <c r="K17" s="242">
        <f>'P9'!$E$33</f>
        <v>0</v>
      </c>
      <c r="L17" s="226" t="str">
        <f>'P9'!F33</f>
        <v>6</v>
      </c>
      <c r="M17" s="242">
        <f>'P9'!$E$34</f>
        <v>0</v>
      </c>
      <c r="N17" s="226" t="str">
        <f>'P9'!F34</f>
        <v>6</v>
      </c>
      <c r="O17" s="242">
        <f>'P9'!$N$24</f>
        <v>0</v>
      </c>
      <c r="P17" s="226" t="str">
        <f>'P9'!O24</f>
        <v>6</v>
      </c>
      <c r="Q17" s="242">
        <f>'P9'!$Q$24</f>
        <v>0</v>
      </c>
      <c r="R17" s="242">
        <f>'P9'!$J$37</f>
        <v>0</v>
      </c>
      <c r="S17" s="226" t="str">
        <f>'P9'!K37</f>
        <v>6</v>
      </c>
      <c r="T17" s="242">
        <f>'P9'!$J$39</f>
        <v>0</v>
      </c>
      <c r="U17" s="226" t="str">
        <f>'P9'!K39</f>
        <v>6</v>
      </c>
      <c r="V17" s="242">
        <f>'P9'!$J$41</f>
        <v>0</v>
      </c>
      <c r="W17" s="226" t="str">
        <f>'P9'!K41</f>
        <v>6</v>
      </c>
      <c r="X17" s="242">
        <f>'P9'!$L$37</f>
        <v>0</v>
      </c>
      <c r="Y17" s="226" t="str">
        <f>'P9'!M37</f>
        <v>6</v>
      </c>
      <c r="Z17" s="242">
        <f>'P9'!$J$44</f>
        <v>0</v>
      </c>
      <c r="AA17" s="226" t="str">
        <f>'P9'!K44</f>
        <v>6</v>
      </c>
      <c r="AB17" s="242">
        <f>'P9'!$J$48</f>
        <v>0</v>
      </c>
      <c r="AC17" s="226" t="str">
        <f>'P9'!K48</f>
        <v>6</v>
      </c>
      <c r="AD17" s="242">
        <f>'P9'!$J$52</f>
        <v>0</v>
      </c>
      <c r="AE17" s="226" t="str">
        <f>'P9'!K52</f>
        <v>6</v>
      </c>
      <c r="AF17" s="242">
        <f>'P9'!$N$37</f>
        <v>0</v>
      </c>
      <c r="AG17" s="226" t="str">
        <f>'P9'!O37</f>
        <v>6</v>
      </c>
      <c r="AH17" s="242">
        <f>'P9'!$R$24</f>
        <v>0</v>
      </c>
      <c r="AI17" s="226" t="str">
        <f>'P9'!S24</f>
        <v>6</v>
      </c>
    </row>
    <row r="18" spans="1:35" x14ac:dyDescent="0.2">
      <c r="A18" s="236">
        <f>Daten!A20</f>
        <v>10</v>
      </c>
      <c r="B18" s="236" t="str">
        <f>CONCATENATE(Daten!D20," ",Daten!C20)</f>
        <v xml:space="preserve"> </v>
      </c>
      <c r="C18" s="242">
        <f>'P10'!$J$24</f>
        <v>0</v>
      </c>
      <c r="D18" s="241" t="str">
        <f>'P10'!K24</f>
        <v>6</v>
      </c>
      <c r="E18" s="242">
        <f>'P10'!$J$26</f>
        <v>0</v>
      </c>
      <c r="F18" s="226" t="str">
        <f>'P10'!K26</f>
        <v>6</v>
      </c>
      <c r="G18" s="242">
        <f>'P10'!$J$28</f>
        <v>0</v>
      </c>
      <c r="H18" s="226" t="str">
        <f>'P10'!K28</f>
        <v>6</v>
      </c>
      <c r="I18" s="241"/>
      <c r="J18" s="226"/>
      <c r="K18" s="242">
        <f>'P10'!$E$33</f>
        <v>0</v>
      </c>
      <c r="L18" s="226" t="str">
        <f>'P10'!F33</f>
        <v>6</v>
      </c>
      <c r="M18" s="242">
        <f>'P10'!$E$34</f>
        <v>0</v>
      </c>
      <c r="N18" s="226" t="str">
        <f>'P10'!F34</f>
        <v>6</v>
      </c>
      <c r="O18" s="242">
        <f>'P10'!$N$24</f>
        <v>0</v>
      </c>
      <c r="P18" s="226" t="str">
        <f>'P10'!O24</f>
        <v>6</v>
      </c>
      <c r="Q18" s="242">
        <f>'P10'!$Q$24</f>
        <v>0</v>
      </c>
      <c r="R18" s="242">
        <f>'P10'!$J$37</f>
        <v>0</v>
      </c>
      <c r="S18" s="226" t="str">
        <f>'P10'!K37</f>
        <v>6</v>
      </c>
      <c r="T18" s="242">
        <f>'P10'!$J$39</f>
        <v>0</v>
      </c>
      <c r="U18" s="226" t="str">
        <f>'P10'!K39</f>
        <v>6</v>
      </c>
      <c r="V18" s="242">
        <f>'P10'!$J$41</f>
        <v>0</v>
      </c>
      <c r="W18" s="226" t="str">
        <f>'P10'!K41</f>
        <v>6</v>
      </c>
      <c r="X18" s="242">
        <f>'P10'!$L$37</f>
        <v>0</v>
      </c>
      <c r="Y18" s="226" t="str">
        <f>'P10'!M37</f>
        <v>6</v>
      </c>
      <c r="Z18" s="242">
        <f>'P10'!$J$44</f>
        <v>0</v>
      </c>
      <c r="AA18" s="226" t="str">
        <f>'P10'!K44</f>
        <v>6</v>
      </c>
      <c r="AB18" s="242">
        <f>'P10'!$J$48</f>
        <v>0</v>
      </c>
      <c r="AC18" s="226" t="str">
        <f>'P10'!K48</f>
        <v>6</v>
      </c>
      <c r="AD18" s="242">
        <f>'P10'!$J$52</f>
        <v>0</v>
      </c>
      <c r="AE18" s="226" t="str">
        <f>'P10'!K52</f>
        <v>6</v>
      </c>
      <c r="AF18" s="242">
        <f>'P10'!$N$37</f>
        <v>0</v>
      </c>
      <c r="AG18" s="226" t="str">
        <f>'P10'!O37</f>
        <v>6</v>
      </c>
      <c r="AH18" s="242">
        <f>'P10'!$R$24</f>
        <v>0</v>
      </c>
      <c r="AI18" s="226" t="str">
        <f>'P10'!S24</f>
        <v>6</v>
      </c>
    </row>
    <row r="19" spans="1:35" s="236" customFormat="1" x14ac:dyDescent="0.2">
      <c r="A19" s="236">
        <f>Daten!A21</f>
        <v>11</v>
      </c>
      <c r="B19" s="236" t="str">
        <f>CONCATENATE(Daten!D21," ",Daten!C21)</f>
        <v xml:space="preserve"> </v>
      </c>
      <c r="C19" s="242">
        <f>'P11'!$J$24</f>
        <v>0</v>
      </c>
      <c r="D19" s="307" t="str">
        <f>'P11'!K24</f>
        <v>6</v>
      </c>
      <c r="E19" s="242">
        <f>'P11'!$J$26</f>
        <v>0</v>
      </c>
      <c r="F19" s="226" t="str">
        <f>'P11'!K26</f>
        <v>6</v>
      </c>
      <c r="G19" s="242">
        <f>'P11'!$J$28</f>
        <v>0</v>
      </c>
      <c r="H19" s="226" t="str">
        <f>'P11'!K28</f>
        <v>6</v>
      </c>
      <c r="I19" s="241"/>
      <c r="J19" s="226"/>
      <c r="K19" s="242">
        <f>'P11'!$E$33</f>
        <v>0</v>
      </c>
      <c r="L19" s="226" t="str">
        <f>'P11'!F33</f>
        <v>6</v>
      </c>
      <c r="M19" s="242">
        <f>'P11'!$E$34</f>
        <v>0</v>
      </c>
      <c r="N19" s="226" t="str">
        <f>'P11'!F34</f>
        <v>6</v>
      </c>
      <c r="O19" s="242">
        <f>'P11'!$N$24</f>
        <v>0</v>
      </c>
      <c r="P19" s="226" t="str">
        <f>'P11'!O24</f>
        <v>6</v>
      </c>
      <c r="Q19" s="242">
        <f>'P11'!$Q$24</f>
        <v>0</v>
      </c>
      <c r="R19" s="242">
        <f>'P11'!$J$37</f>
        <v>0</v>
      </c>
      <c r="S19" s="226" t="str">
        <f>'P11'!K37</f>
        <v>6</v>
      </c>
      <c r="T19" s="242">
        <f>'P11'!$J$39</f>
        <v>0</v>
      </c>
      <c r="U19" s="226" t="str">
        <f>'P11'!K39</f>
        <v>6</v>
      </c>
      <c r="V19" s="242">
        <f>'P11'!$J$41</f>
        <v>0</v>
      </c>
      <c r="W19" s="226" t="str">
        <f>'P11'!K41</f>
        <v>6</v>
      </c>
      <c r="X19" s="242">
        <f>'P11'!$L$37</f>
        <v>0</v>
      </c>
      <c r="Y19" s="226" t="str">
        <f>'P11'!M37</f>
        <v>6</v>
      </c>
      <c r="Z19" s="242">
        <f>'P11'!$J$44</f>
        <v>0</v>
      </c>
      <c r="AA19" s="226" t="str">
        <f>'P11'!K44</f>
        <v>6</v>
      </c>
      <c r="AB19" s="242">
        <f>'P11'!$J$48</f>
        <v>0</v>
      </c>
      <c r="AC19" s="226" t="str">
        <f>'P11'!K48</f>
        <v>6</v>
      </c>
      <c r="AD19" s="242">
        <f>'P11'!$J$52</f>
        <v>0</v>
      </c>
      <c r="AE19" s="226" t="str">
        <f>'P11'!K52</f>
        <v>6</v>
      </c>
      <c r="AF19" s="242">
        <f>'P11'!$N$37</f>
        <v>0</v>
      </c>
      <c r="AG19" s="226" t="str">
        <f>'P11'!O37</f>
        <v>6</v>
      </c>
      <c r="AH19" s="242">
        <f>'P11'!$R$24</f>
        <v>0</v>
      </c>
      <c r="AI19" s="226" t="str">
        <f>'P11'!S24</f>
        <v>6</v>
      </c>
    </row>
    <row r="20" spans="1:35" s="236" customFormat="1" x14ac:dyDescent="0.2">
      <c r="A20" s="236">
        <f>Daten!A22</f>
        <v>12</v>
      </c>
      <c r="B20" s="236" t="str">
        <f>CONCATENATE(Daten!D22," ",Daten!C22)</f>
        <v xml:space="preserve"> </v>
      </c>
      <c r="C20" s="242">
        <f>'P12'!$J$24</f>
        <v>0</v>
      </c>
      <c r="D20" s="307" t="str">
        <f>'P12'!K24</f>
        <v>6</v>
      </c>
      <c r="E20" s="242">
        <f>'P12'!$J$26</f>
        <v>0</v>
      </c>
      <c r="F20" s="226" t="str">
        <f>'P12'!K26</f>
        <v>6</v>
      </c>
      <c r="G20" s="242">
        <f>'P12'!$J$28</f>
        <v>0</v>
      </c>
      <c r="H20" s="226" t="str">
        <f>'P12'!K28</f>
        <v>6</v>
      </c>
      <c r="I20" s="241"/>
      <c r="J20" s="226"/>
      <c r="K20" s="242">
        <f>'P12'!$E$33</f>
        <v>0</v>
      </c>
      <c r="L20" s="226" t="str">
        <f>'P12'!F33</f>
        <v>6</v>
      </c>
      <c r="M20" s="242">
        <f>'P12'!$E$34</f>
        <v>0</v>
      </c>
      <c r="N20" s="226" t="str">
        <f>'P12'!F34</f>
        <v>6</v>
      </c>
      <c r="O20" s="242">
        <f>'P12'!$N$24</f>
        <v>0</v>
      </c>
      <c r="P20" s="226" t="str">
        <f>'P12'!O24</f>
        <v>6</v>
      </c>
      <c r="Q20" s="242">
        <f>'P12'!$Q$24</f>
        <v>0</v>
      </c>
      <c r="R20" s="242">
        <f>'P12'!$J$37</f>
        <v>0</v>
      </c>
      <c r="S20" s="226" t="str">
        <f>'P12'!K37</f>
        <v>6</v>
      </c>
      <c r="T20" s="242">
        <f>'P12'!$J$39</f>
        <v>0</v>
      </c>
      <c r="U20" s="226" t="str">
        <f>'P12'!K39</f>
        <v>6</v>
      </c>
      <c r="V20" s="242">
        <f>'P12'!$J$41</f>
        <v>0</v>
      </c>
      <c r="W20" s="226" t="str">
        <f>'P12'!K41</f>
        <v>6</v>
      </c>
      <c r="X20" s="242">
        <f>'P12'!$L$37</f>
        <v>0</v>
      </c>
      <c r="Y20" s="226" t="str">
        <f>'P12'!M37</f>
        <v>6</v>
      </c>
      <c r="Z20" s="242">
        <f>'P12'!$J$44</f>
        <v>0</v>
      </c>
      <c r="AA20" s="226" t="str">
        <f>'P12'!K44</f>
        <v>6</v>
      </c>
      <c r="AB20" s="242">
        <f>'P12'!$J$48</f>
        <v>0</v>
      </c>
      <c r="AC20" s="226" t="str">
        <f>'P12'!K48</f>
        <v>6</v>
      </c>
      <c r="AD20" s="242">
        <f>'P12'!$J$52</f>
        <v>0</v>
      </c>
      <c r="AE20" s="226" t="str">
        <f>'P12'!K52</f>
        <v>6</v>
      </c>
      <c r="AF20" s="242">
        <f>'P12'!$N$37</f>
        <v>0</v>
      </c>
      <c r="AG20" s="226" t="str">
        <f>'P12'!O37</f>
        <v>6</v>
      </c>
      <c r="AH20" s="242">
        <f>'P12'!$R$24</f>
        <v>0</v>
      </c>
      <c r="AI20" s="226" t="str">
        <f>'P12'!S24</f>
        <v>6</v>
      </c>
    </row>
    <row r="21" spans="1:35" s="236" customFormat="1" x14ac:dyDescent="0.2">
      <c r="A21" s="236">
        <f>Daten!A23</f>
        <v>13</v>
      </c>
      <c r="B21" s="236" t="str">
        <f>CONCATENATE(Daten!D23," ",Daten!C23)</f>
        <v xml:space="preserve"> </v>
      </c>
      <c r="C21" s="242">
        <f>'P13'!$J$24</f>
        <v>0</v>
      </c>
      <c r="D21" s="307" t="str">
        <f>'P13'!K24</f>
        <v>6</v>
      </c>
      <c r="E21" s="242">
        <f>'P13'!$J$26</f>
        <v>0</v>
      </c>
      <c r="F21" s="226" t="str">
        <f>'P13'!K26</f>
        <v>6</v>
      </c>
      <c r="G21" s="242">
        <f>'P13'!$J$28</f>
        <v>0</v>
      </c>
      <c r="H21" s="226" t="str">
        <f>'P13'!K28</f>
        <v>6</v>
      </c>
      <c r="I21" s="241"/>
      <c r="J21" s="226"/>
      <c r="K21" s="242">
        <f>'P13'!$E$33</f>
        <v>0</v>
      </c>
      <c r="L21" s="226" t="str">
        <f>'P13'!F33</f>
        <v>6</v>
      </c>
      <c r="M21" s="242">
        <f>'P13'!$E$34</f>
        <v>0</v>
      </c>
      <c r="N21" s="226" t="str">
        <f>'P13'!F34</f>
        <v>6</v>
      </c>
      <c r="O21" s="242">
        <f>'P13'!$N$24</f>
        <v>0</v>
      </c>
      <c r="P21" s="226" t="str">
        <f>'P13'!O24</f>
        <v>6</v>
      </c>
      <c r="Q21" s="242">
        <f>'P13'!$Q$24</f>
        <v>0</v>
      </c>
      <c r="R21" s="242">
        <f>'P13'!$J$37</f>
        <v>0</v>
      </c>
      <c r="S21" s="226" t="str">
        <f>'P13'!K37</f>
        <v>6</v>
      </c>
      <c r="T21" s="242">
        <f>'P13'!$J$39</f>
        <v>0</v>
      </c>
      <c r="U21" s="226" t="str">
        <f>'P13'!K39</f>
        <v>6</v>
      </c>
      <c r="V21" s="242">
        <f>'P13'!$J$41</f>
        <v>0</v>
      </c>
      <c r="W21" s="226" t="str">
        <f>'P13'!K41</f>
        <v>6</v>
      </c>
      <c r="X21" s="242">
        <f>'P13'!$L$37</f>
        <v>0</v>
      </c>
      <c r="Y21" s="226" t="str">
        <f>'P13'!M37</f>
        <v>6</v>
      </c>
      <c r="Z21" s="242">
        <f>'P13'!$J$44</f>
        <v>0</v>
      </c>
      <c r="AA21" s="226" t="str">
        <f>'P13'!K44</f>
        <v>6</v>
      </c>
      <c r="AB21" s="242">
        <f>'P13'!$J$48</f>
        <v>0</v>
      </c>
      <c r="AC21" s="226" t="str">
        <f>'P13'!K48</f>
        <v>6</v>
      </c>
      <c r="AD21" s="242">
        <f>'P13'!$J$52</f>
        <v>0</v>
      </c>
      <c r="AE21" s="226" t="str">
        <f>'P13'!K52</f>
        <v>6</v>
      </c>
      <c r="AF21" s="242">
        <f>'P13'!$N$37</f>
        <v>0</v>
      </c>
      <c r="AG21" s="226" t="str">
        <f>'P13'!O37</f>
        <v>6</v>
      </c>
      <c r="AH21" s="242">
        <f>'P13'!$R$24</f>
        <v>0</v>
      </c>
      <c r="AI21" s="226" t="str">
        <f>'P13'!S24</f>
        <v>6</v>
      </c>
    </row>
    <row r="22" spans="1:35" s="236" customFormat="1" x14ac:dyDescent="0.2">
      <c r="A22" s="236">
        <f>Daten!A24</f>
        <v>14</v>
      </c>
      <c r="B22" s="236" t="str">
        <f>CONCATENATE(Daten!D24," ",Daten!C24)</f>
        <v xml:space="preserve"> </v>
      </c>
      <c r="C22" s="242">
        <f>'P14'!$J$24</f>
        <v>0</v>
      </c>
      <c r="D22" s="307" t="str">
        <f>'P14'!K24</f>
        <v>6</v>
      </c>
      <c r="E22" s="242">
        <f>'P14'!$J$26</f>
        <v>0</v>
      </c>
      <c r="F22" s="226" t="str">
        <f>'P14'!K26</f>
        <v>6</v>
      </c>
      <c r="G22" s="242">
        <f>'P14'!$J$28</f>
        <v>0</v>
      </c>
      <c r="H22" s="226" t="str">
        <f>'P14'!K28</f>
        <v>6</v>
      </c>
      <c r="I22" s="241"/>
      <c r="J22" s="226"/>
      <c r="K22" s="242">
        <f>'P14'!$E$33</f>
        <v>0</v>
      </c>
      <c r="L22" s="226" t="str">
        <f>'P14'!F33</f>
        <v>6</v>
      </c>
      <c r="M22" s="242">
        <f>'P14'!$E$34</f>
        <v>0</v>
      </c>
      <c r="N22" s="226" t="str">
        <f>'P14'!F34</f>
        <v>6</v>
      </c>
      <c r="O22" s="242">
        <f>'P14'!$N$24</f>
        <v>0</v>
      </c>
      <c r="P22" s="226" t="str">
        <f>'P14'!O24</f>
        <v>6</v>
      </c>
      <c r="Q22" s="242">
        <f>'P14'!$Q$24</f>
        <v>0</v>
      </c>
      <c r="R22" s="242">
        <f>'P14'!$J$37</f>
        <v>0</v>
      </c>
      <c r="S22" s="226" t="str">
        <f>'P14'!K37</f>
        <v>6</v>
      </c>
      <c r="T22" s="242">
        <f>'P14'!$J$39</f>
        <v>0</v>
      </c>
      <c r="U22" s="226" t="str">
        <f>'P14'!K39</f>
        <v>6</v>
      </c>
      <c r="V22" s="242">
        <f>'P14'!$J$41</f>
        <v>0</v>
      </c>
      <c r="W22" s="226" t="str">
        <f>'P14'!K41</f>
        <v>6</v>
      </c>
      <c r="X22" s="242">
        <f>'P14'!$L$37</f>
        <v>0</v>
      </c>
      <c r="Y22" s="226" t="str">
        <f>'P14'!M37</f>
        <v>6</v>
      </c>
      <c r="Z22" s="242">
        <f>'P14'!$J$44</f>
        <v>0</v>
      </c>
      <c r="AA22" s="226" t="str">
        <f>'P14'!K44</f>
        <v>6</v>
      </c>
      <c r="AB22" s="242">
        <f>'P14'!$J$48</f>
        <v>0</v>
      </c>
      <c r="AC22" s="226" t="str">
        <f>'P14'!K48</f>
        <v>6</v>
      </c>
      <c r="AD22" s="242">
        <f>'P14'!$J$52</f>
        <v>0</v>
      </c>
      <c r="AE22" s="226" t="str">
        <f>'P14'!K52</f>
        <v>6</v>
      </c>
      <c r="AF22" s="242">
        <f>'P14'!$N$37</f>
        <v>0</v>
      </c>
      <c r="AG22" s="226" t="str">
        <f>'P14'!O37</f>
        <v>6</v>
      </c>
      <c r="AH22" s="242">
        <f>'P14'!$R$24</f>
        <v>0</v>
      </c>
      <c r="AI22" s="226" t="str">
        <f>'P14'!S24</f>
        <v>6</v>
      </c>
    </row>
    <row r="23" spans="1:35" s="236" customFormat="1" x14ac:dyDescent="0.2">
      <c r="A23" s="236">
        <f>Daten!A25</f>
        <v>15</v>
      </c>
      <c r="B23" s="236" t="str">
        <f>CONCATENATE(Daten!D25," ",Daten!C25)</f>
        <v xml:space="preserve"> </v>
      </c>
      <c r="C23" s="242">
        <f>'P15'!$J$24</f>
        <v>0</v>
      </c>
      <c r="D23" s="307" t="str">
        <f>'P15'!K24</f>
        <v>6</v>
      </c>
      <c r="E23" s="242">
        <f>'P15'!$J$26</f>
        <v>0</v>
      </c>
      <c r="F23" s="226" t="str">
        <f>'P15'!K26</f>
        <v>6</v>
      </c>
      <c r="G23" s="242">
        <f>'P15'!$J$28</f>
        <v>0</v>
      </c>
      <c r="H23" s="226" t="str">
        <f>'P15'!K28</f>
        <v>6</v>
      </c>
      <c r="I23" s="241"/>
      <c r="J23" s="226"/>
      <c r="K23" s="242">
        <f>'P15'!$E$33</f>
        <v>0</v>
      </c>
      <c r="L23" s="226" t="str">
        <f>'P15'!F33</f>
        <v>6</v>
      </c>
      <c r="M23" s="242">
        <f>'P15'!$E$34</f>
        <v>0</v>
      </c>
      <c r="N23" s="226" t="str">
        <f>'P15'!F34</f>
        <v>6</v>
      </c>
      <c r="O23" s="242">
        <f>'P15'!$N$24</f>
        <v>0</v>
      </c>
      <c r="P23" s="226" t="str">
        <f>'P15'!O24</f>
        <v>6</v>
      </c>
      <c r="Q23" s="242">
        <f>'P15'!$Q$24</f>
        <v>0</v>
      </c>
      <c r="R23" s="242">
        <f>'P15'!$J$37</f>
        <v>0</v>
      </c>
      <c r="S23" s="226" t="str">
        <f>'P15'!K37</f>
        <v>6</v>
      </c>
      <c r="T23" s="242">
        <f>'P15'!$J$39</f>
        <v>0</v>
      </c>
      <c r="U23" s="226" t="str">
        <f>'P15'!K39</f>
        <v>6</v>
      </c>
      <c r="V23" s="242">
        <f>'P15'!$J$41</f>
        <v>0</v>
      </c>
      <c r="W23" s="226" t="str">
        <f>'P15'!K41</f>
        <v>6</v>
      </c>
      <c r="X23" s="242">
        <f>'P15'!$L$37</f>
        <v>0</v>
      </c>
      <c r="Y23" s="226" t="str">
        <f>'P15'!M37</f>
        <v>6</v>
      </c>
      <c r="Z23" s="242">
        <f>'P15'!$J$44</f>
        <v>0</v>
      </c>
      <c r="AA23" s="226" t="str">
        <f>'P15'!K44</f>
        <v>6</v>
      </c>
      <c r="AB23" s="242">
        <f>'P15'!$J$48</f>
        <v>0</v>
      </c>
      <c r="AC23" s="226" t="str">
        <f>'P15'!K48</f>
        <v>6</v>
      </c>
      <c r="AD23" s="242">
        <f>'P15'!$J$52</f>
        <v>0</v>
      </c>
      <c r="AE23" s="226" t="str">
        <f>'P15'!K52</f>
        <v>6</v>
      </c>
      <c r="AF23" s="242">
        <f>'P15'!$N$37</f>
        <v>0</v>
      </c>
      <c r="AG23" s="226" t="str">
        <f>'P15'!O37</f>
        <v>6</v>
      </c>
      <c r="AH23" s="242">
        <f>'P15'!$R$24</f>
        <v>0</v>
      </c>
      <c r="AI23" s="226" t="str">
        <f>'P15'!S24</f>
        <v>6</v>
      </c>
    </row>
    <row r="24" spans="1:35" s="236" customFormat="1" x14ac:dyDescent="0.2">
      <c r="A24" s="236">
        <f>Daten!A26</f>
        <v>16</v>
      </c>
      <c r="B24" s="236" t="str">
        <f>CONCATENATE(Daten!D26," ",Daten!C26)</f>
        <v xml:space="preserve"> </v>
      </c>
      <c r="C24" s="242">
        <f>'P16'!$J$24</f>
        <v>0</v>
      </c>
      <c r="D24" s="307" t="str">
        <f>'P16'!K24</f>
        <v>6</v>
      </c>
      <c r="E24" s="242">
        <f>'P16'!$J$26</f>
        <v>0</v>
      </c>
      <c r="F24" s="226" t="str">
        <f>'P16'!K26</f>
        <v>6</v>
      </c>
      <c r="G24" s="242">
        <f>'P16'!$J$28</f>
        <v>0</v>
      </c>
      <c r="H24" s="226" t="str">
        <f>'P16'!K28</f>
        <v>6</v>
      </c>
      <c r="I24" s="241"/>
      <c r="J24" s="226"/>
      <c r="K24" s="242">
        <f>'P16'!$E$33</f>
        <v>0</v>
      </c>
      <c r="L24" s="226" t="str">
        <f>'P16'!F33</f>
        <v>6</v>
      </c>
      <c r="M24" s="242">
        <f>'P16'!$E$34</f>
        <v>0</v>
      </c>
      <c r="N24" s="226" t="str">
        <f>'P16'!F34</f>
        <v>6</v>
      </c>
      <c r="O24" s="242">
        <f>'P16'!$N$24</f>
        <v>0</v>
      </c>
      <c r="P24" s="226" t="str">
        <f>'P16'!O24</f>
        <v>6</v>
      </c>
      <c r="Q24" s="242">
        <f>'P16'!$Q$24</f>
        <v>0</v>
      </c>
      <c r="R24" s="242">
        <f>'P16'!$J$37</f>
        <v>0</v>
      </c>
      <c r="S24" s="226" t="str">
        <f>'P16'!K37</f>
        <v>6</v>
      </c>
      <c r="T24" s="242">
        <f>'P16'!$J$39</f>
        <v>0</v>
      </c>
      <c r="U24" s="226" t="str">
        <f>'P16'!K39</f>
        <v>6</v>
      </c>
      <c r="V24" s="242">
        <f>'P16'!$J$41</f>
        <v>0</v>
      </c>
      <c r="W24" s="226" t="str">
        <f>'P16'!K41</f>
        <v>6</v>
      </c>
      <c r="X24" s="242">
        <f>'P16'!$L$37</f>
        <v>0</v>
      </c>
      <c r="Y24" s="226" t="str">
        <f>'P16'!M37</f>
        <v>6</v>
      </c>
      <c r="Z24" s="242">
        <f>'P16'!$J$44</f>
        <v>0</v>
      </c>
      <c r="AA24" s="226" t="str">
        <f>'P16'!K44</f>
        <v>6</v>
      </c>
      <c r="AB24" s="242">
        <f>'P16'!$J$48</f>
        <v>0</v>
      </c>
      <c r="AC24" s="226" t="str">
        <f>'P16'!K48</f>
        <v>6</v>
      </c>
      <c r="AD24" s="242">
        <f>'P16'!$J$52</f>
        <v>0</v>
      </c>
      <c r="AE24" s="226" t="str">
        <f>'P16'!K52</f>
        <v>6</v>
      </c>
      <c r="AF24" s="242">
        <f>'P16'!$N$37</f>
        <v>0</v>
      </c>
      <c r="AG24" s="226" t="str">
        <f>'P16'!O37</f>
        <v>6</v>
      </c>
      <c r="AH24" s="242">
        <f>'P16'!$R$24</f>
        <v>0</v>
      </c>
      <c r="AI24" s="226" t="str">
        <f>'P16'!S24</f>
        <v>6</v>
      </c>
    </row>
    <row r="25" spans="1:35" s="236" customFormat="1" x14ac:dyDescent="0.2">
      <c r="A25" s="236">
        <f>Daten!A27</f>
        <v>17</v>
      </c>
      <c r="B25" s="236" t="str">
        <f>CONCATENATE(Daten!D27," ",Daten!C27)</f>
        <v xml:space="preserve"> </v>
      </c>
      <c r="C25" s="242">
        <f>'P17'!$J$24</f>
        <v>0</v>
      </c>
      <c r="D25" s="307" t="str">
        <f>'P17'!K24</f>
        <v>6</v>
      </c>
      <c r="E25" s="242">
        <f>'P17'!$J$26</f>
        <v>0</v>
      </c>
      <c r="F25" s="226" t="str">
        <f>'P17'!K26</f>
        <v>6</v>
      </c>
      <c r="G25" s="242">
        <f>'P17'!$J$28</f>
        <v>0</v>
      </c>
      <c r="H25" s="226" t="str">
        <f>'P17'!K28</f>
        <v>6</v>
      </c>
      <c r="I25" s="241"/>
      <c r="J25" s="226"/>
      <c r="K25" s="242">
        <f>'P17'!$E$33</f>
        <v>0</v>
      </c>
      <c r="L25" s="226" t="str">
        <f>'P17'!F33</f>
        <v>6</v>
      </c>
      <c r="M25" s="242">
        <f>'P17'!$E$34</f>
        <v>0</v>
      </c>
      <c r="N25" s="226" t="str">
        <f>'P17'!F34</f>
        <v>6</v>
      </c>
      <c r="O25" s="242">
        <f>'P17'!$N$24</f>
        <v>0</v>
      </c>
      <c r="P25" s="226" t="str">
        <f>'P17'!O24</f>
        <v>6</v>
      </c>
      <c r="Q25" s="242">
        <f>'P17'!$Q$24</f>
        <v>0</v>
      </c>
      <c r="R25" s="242">
        <f>'P17'!$J$37</f>
        <v>0</v>
      </c>
      <c r="S25" s="226" t="str">
        <f>'P17'!K37</f>
        <v>6</v>
      </c>
      <c r="T25" s="242">
        <f>'P17'!$J$39</f>
        <v>0</v>
      </c>
      <c r="U25" s="226" t="str">
        <f>'P17'!K39</f>
        <v>6</v>
      </c>
      <c r="V25" s="242">
        <f>'P17'!$J$41</f>
        <v>0</v>
      </c>
      <c r="W25" s="226" t="str">
        <f>'P17'!K41</f>
        <v>6</v>
      </c>
      <c r="X25" s="242">
        <f>'P17'!$L$37</f>
        <v>0</v>
      </c>
      <c r="Y25" s="226" t="str">
        <f>'P17'!M37</f>
        <v>6</v>
      </c>
      <c r="Z25" s="242">
        <f>'P17'!$J$44</f>
        <v>0</v>
      </c>
      <c r="AA25" s="226" t="str">
        <f>'P17'!K44</f>
        <v>6</v>
      </c>
      <c r="AB25" s="242">
        <f>'P17'!$J$48</f>
        <v>0</v>
      </c>
      <c r="AC25" s="226" t="str">
        <f>'P17'!K48</f>
        <v>6</v>
      </c>
      <c r="AD25" s="242">
        <f>'P17'!$J$52</f>
        <v>0</v>
      </c>
      <c r="AE25" s="226" t="str">
        <f>'P17'!K52</f>
        <v>6</v>
      </c>
      <c r="AF25" s="242">
        <f>'P17'!$N$37</f>
        <v>0</v>
      </c>
      <c r="AG25" s="226" t="str">
        <f>'P17'!O37</f>
        <v>6</v>
      </c>
      <c r="AH25" s="242">
        <f>'P17'!$R$24</f>
        <v>0</v>
      </c>
      <c r="AI25" s="226" t="str">
        <f>'P17'!S24</f>
        <v>6</v>
      </c>
    </row>
    <row r="26" spans="1:35" s="236" customFormat="1" x14ac:dyDescent="0.2">
      <c r="A26" s="236">
        <f>Daten!A28</f>
        <v>18</v>
      </c>
      <c r="B26" s="236" t="str">
        <f>CONCATENATE(Daten!D28," ",Daten!C28)</f>
        <v xml:space="preserve"> </v>
      </c>
      <c r="C26" s="242">
        <f>'P18'!$J$24</f>
        <v>0</v>
      </c>
      <c r="D26" s="307" t="str">
        <f>'P18'!K24</f>
        <v>6</v>
      </c>
      <c r="E26" s="242">
        <f>'P18'!$J$26</f>
        <v>0</v>
      </c>
      <c r="F26" s="226" t="str">
        <f>'P18'!K26</f>
        <v>6</v>
      </c>
      <c r="G26" s="242">
        <f>'P18'!$J$28</f>
        <v>0</v>
      </c>
      <c r="H26" s="226" t="str">
        <f>'P18'!K28</f>
        <v>6</v>
      </c>
      <c r="I26" s="241"/>
      <c r="J26" s="226"/>
      <c r="K26" s="242">
        <f>'P18'!$E$33</f>
        <v>0</v>
      </c>
      <c r="L26" s="226" t="str">
        <f>'P18'!F33</f>
        <v>6</v>
      </c>
      <c r="M26" s="242">
        <f>'P18'!$E$34</f>
        <v>0</v>
      </c>
      <c r="N26" s="226" t="str">
        <f>'P18'!F34</f>
        <v>6</v>
      </c>
      <c r="O26" s="242">
        <f>'P18'!$N$24</f>
        <v>0</v>
      </c>
      <c r="P26" s="226" t="str">
        <f>'P18'!O24</f>
        <v>6</v>
      </c>
      <c r="Q26" s="242">
        <f>'P18'!$Q$24</f>
        <v>0</v>
      </c>
      <c r="R26" s="242">
        <f>'P18'!$J$37</f>
        <v>0</v>
      </c>
      <c r="S26" s="226" t="str">
        <f>'P18'!K37</f>
        <v>6</v>
      </c>
      <c r="T26" s="242">
        <f>'P18'!$J$39</f>
        <v>0</v>
      </c>
      <c r="U26" s="226" t="str">
        <f>'P18'!K39</f>
        <v>6</v>
      </c>
      <c r="V26" s="242">
        <f>'P18'!$J$41</f>
        <v>0</v>
      </c>
      <c r="W26" s="226" t="str">
        <f>'P18'!K41</f>
        <v>6</v>
      </c>
      <c r="X26" s="242">
        <f>'P18'!$L$37</f>
        <v>0</v>
      </c>
      <c r="Y26" s="226" t="str">
        <f>'P18'!M37</f>
        <v>6</v>
      </c>
      <c r="Z26" s="242">
        <f>'P18'!$J$44</f>
        <v>0</v>
      </c>
      <c r="AA26" s="226" t="str">
        <f>'P18'!K44</f>
        <v>6</v>
      </c>
      <c r="AB26" s="242">
        <f>'P18'!$J$48</f>
        <v>0</v>
      </c>
      <c r="AC26" s="226" t="str">
        <f>'P18'!K48</f>
        <v>6</v>
      </c>
      <c r="AD26" s="242">
        <f>'P18'!$J$52</f>
        <v>0</v>
      </c>
      <c r="AE26" s="226" t="str">
        <f>'P18'!K52</f>
        <v>6</v>
      </c>
      <c r="AF26" s="242">
        <f>'P18'!$N$37</f>
        <v>0</v>
      </c>
      <c r="AG26" s="226" t="str">
        <f>'P18'!O37</f>
        <v>6</v>
      </c>
      <c r="AH26" s="242">
        <f>'P18'!$R$24</f>
        <v>0</v>
      </c>
      <c r="AI26" s="226" t="str">
        <f>'P18'!S24</f>
        <v>6</v>
      </c>
    </row>
    <row r="27" spans="1:35" s="236" customFormat="1" x14ac:dyDescent="0.2">
      <c r="A27" s="236">
        <f>Daten!A29</f>
        <v>19</v>
      </c>
      <c r="B27" s="236" t="str">
        <f>CONCATENATE(Daten!D29," ",Daten!C29)</f>
        <v xml:space="preserve"> </v>
      </c>
      <c r="C27" s="242">
        <f>'P19'!$J$24</f>
        <v>0</v>
      </c>
      <c r="D27" s="307" t="str">
        <f>'P19'!K24</f>
        <v>6</v>
      </c>
      <c r="E27" s="242">
        <f>'P19'!$J$26</f>
        <v>0</v>
      </c>
      <c r="F27" s="226" t="str">
        <f>'P19'!K26</f>
        <v>6</v>
      </c>
      <c r="G27" s="242">
        <f>'P19'!$J$28</f>
        <v>0</v>
      </c>
      <c r="H27" s="226" t="str">
        <f>'P19'!K28</f>
        <v>6</v>
      </c>
      <c r="I27" s="241"/>
      <c r="J27" s="226"/>
      <c r="K27" s="242">
        <f>'P19'!$E$33</f>
        <v>0</v>
      </c>
      <c r="L27" s="226" t="str">
        <f>'P19'!F33</f>
        <v>6</v>
      </c>
      <c r="M27" s="242">
        <f>'P19'!$E$34</f>
        <v>0</v>
      </c>
      <c r="N27" s="226" t="str">
        <f>'P19'!F34</f>
        <v>6</v>
      </c>
      <c r="O27" s="242">
        <f>'P19'!$N$24</f>
        <v>0</v>
      </c>
      <c r="P27" s="226" t="str">
        <f>'P19'!O24</f>
        <v>6</v>
      </c>
      <c r="Q27" s="242">
        <f>'P19'!$Q$24</f>
        <v>0</v>
      </c>
      <c r="R27" s="242">
        <f>'P19'!$J$37</f>
        <v>0</v>
      </c>
      <c r="S27" s="226" t="str">
        <f>'P19'!K37</f>
        <v>6</v>
      </c>
      <c r="T27" s="242">
        <f>'P19'!$J$39</f>
        <v>0</v>
      </c>
      <c r="U27" s="226" t="str">
        <f>'P19'!K39</f>
        <v>6</v>
      </c>
      <c r="V27" s="242">
        <f>'P19'!$J$41</f>
        <v>0</v>
      </c>
      <c r="W27" s="226" t="str">
        <f>'P19'!K41</f>
        <v>6</v>
      </c>
      <c r="X27" s="242">
        <f>'P19'!$L$37</f>
        <v>0</v>
      </c>
      <c r="Y27" s="226" t="str">
        <f>'P19'!M37</f>
        <v>6</v>
      </c>
      <c r="Z27" s="242">
        <f>'P19'!$J$44</f>
        <v>0</v>
      </c>
      <c r="AA27" s="226" t="str">
        <f>'P19'!K44</f>
        <v>6</v>
      </c>
      <c r="AB27" s="242">
        <f>'P19'!$J$48</f>
        <v>0</v>
      </c>
      <c r="AC27" s="226" t="str">
        <f>'P19'!K48</f>
        <v>6</v>
      </c>
      <c r="AD27" s="242">
        <f>'P19'!$J$52</f>
        <v>0</v>
      </c>
      <c r="AE27" s="226" t="str">
        <f>'P19'!K52</f>
        <v>6</v>
      </c>
      <c r="AF27" s="242">
        <f>'P19'!$N$37</f>
        <v>0</v>
      </c>
      <c r="AG27" s="226" t="str">
        <f>'P19'!O37</f>
        <v>6</v>
      </c>
      <c r="AH27" s="242">
        <f>'P19'!$R$24</f>
        <v>0</v>
      </c>
      <c r="AI27" s="226" t="str">
        <f>'P19'!S24</f>
        <v>6</v>
      </c>
    </row>
    <row r="28" spans="1:35" s="236" customFormat="1" x14ac:dyDescent="0.2">
      <c r="A28" s="236">
        <f>Daten!A30</f>
        <v>20</v>
      </c>
      <c r="B28" s="236" t="str">
        <f>CONCATENATE(Daten!D30," ",Daten!C30)</f>
        <v xml:space="preserve"> </v>
      </c>
      <c r="C28" s="242">
        <f>'P20'!$J$24</f>
        <v>0</v>
      </c>
      <c r="D28" s="307" t="str">
        <f>'P20'!K24</f>
        <v>6</v>
      </c>
      <c r="E28" s="242">
        <f>'P20'!$J$26</f>
        <v>0</v>
      </c>
      <c r="F28" s="226" t="str">
        <f>'P20'!K26</f>
        <v>6</v>
      </c>
      <c r="G28" s="242">
        <f>'P20'!$J$28</f>
        <v>0</v>
      </c>
      <c r="H28" s="226" t="str">
        <f>'P20'!K28</f>
        <v>6</v>
      </c>
      <c r="I28" s="241"/>
      <c r="J28" s="226"/>
      <c r="K28" s="242">
        <f>'P20'!$E$33</f>
        <v>0</v>
      </c>
      <c r="L28" s="226" t="str">
        <f>'P20'!F33</f>
        <v>6</v>
      </c>
      <c r="M28" s="242">
        <f>'P20'!$E$34</f>
        <v>0</v>
      </c>
      <c r="N28" s="226" t="str">
        <f>'P20'!F34</f>
        <v>6</v>
      </c>
      <c r="O28" s="242">
        <f>'P20'!$N$24</f>
        <v>0</v>
      </c>
      <c r="P28" s="226" t="str">
        <f>'P20'!O24</f>
        <v>6</v>
      </c>
      <c r="Q28" s="242">
        <f>'P20'!$Q$24</f>
        <v>0</v>
      </c>
      <c r="R28" s="242">
        <f>'P20'!$J$37</f>
        <v>0</v>
      </c>
      <c r="S28" s="226" t="str">
        <f>'P20'!K37</f>
        <v>6</v>
      </c>
      <c r="T28" s="242">
        <f>'P20'!$J$39</f>
        <v>0</v>
      </c>
      <c r="U28" s="226" t="str">
        <f>'P20'!K39</f>
        <v>6</v>
      </c>
      <c r="V28" s="242">
        <f>'P20'!$J$41</f>
        <v>0</v>
      </c>
      <c r="W28" s="226" t="str">
        <f>'P20'!K41</f>
        <v>6</v>
      </c>
      <c r="X28" s="242">
        <f>'P20'!$L$37</f>
        <v>0</v>
      </c>
      <c r="Y28" s="226" t="str">
        <f>'P20'!M37</f>
        <v>6</v>
      </c>
      <c r="Z28" s="242">
        <f>'P20'!$J$44</f>
        <v>0</v>
      </c>
      <c r="AA28" s="226" t="str">
        <f>'P20'!K44</f>
        <v>6</v>
      </c>
      <c r="AB28" s="242">
        <f>'P20'!$J$48</f>
        <v>0</v>
      </c>
      <c r="AC28" s="226" t="str">
        <f>'P20'!K48</f>
        <v>6</v>
      </c>
      <c r="AD28" s="242">
        <f>'P20'!$J$52</f>
        <v>0</v>
      </c>
      <c r="AE28" s="226" t="str">
        <f>'P20'!K52</f>
        <v>6</v>
      </c>
      <c r="AF28" s="242">
        <f>'P20'!$N$37</f>
        <v>0</v>
      </c>
      <c r="AG28" s="226" t="str">
        <f>'P20'!O37</f>
        <v>6</v>
      </c>
      <c r="AH28" s="242">
        <f>'P20'!$R$24</f>
        <v>0</v>
      </c>
      <c r="AI28" s="226" t="str">
        <f>'P20'!S24</f>
        <v>6</v>
      </c>
    </row>
    <row r="29" spans="1:35" s="236" customFormat="1" x14ac:dyDescent="0.2">
      <c r="A29" s="236">
        <f>Daten!A31</f>
        <v>21</v>
      </c>
      <c r="B29" s="236" t="str">
        <f>CONCATENATE(Daten!D31," ",Daten!C31)</f>
        <v xml:space="preserve"> </v>
      </c>
      <c r="C29" s="242">
        <f>'P21'!$J$24</f>
        <v>0</v>
      </c>
      <c r="D29" s="307" t="str">
        <f>'P21'!K24</f>
        <v>6</v>
      </c>
      <c r="E29" s="242">
        <f>'P21'!$J$26</f>
        <v>0</v>
      </c>
      <c r="F29" s="226" t="str">
        <f>'P21'!K26</f>
        <v>6</v>
      </c>
      <c r="G29" s="242">
        <f>'P21'!$J$28</f>
        <v>0</v>
      </c>
      <c r="H29" s="226" t="str">
        <f>'P21'!K28</f>
        <v>6</v>
      </c>
      <c r="I29" s="241"/>
      <c r="J29" s="226"/>
      <c r="K29" s="242">
        <f>'P21'!$E$33</f>
        <v>0</v>
      </c>
      <c r="L29" s="226" t="str">
        <f>'P21'!F33</f>
        <v>6</v>
      </c>
      <c r="M29" s="242">
        <f>'P21'!$E$34</f>
        <v>0</v>
      </c>
      <c r="N29" s="226" t="str">
        <f>'P21'!F34</f>
        <v>6</v>
      </c>
      <c r="O29" s="242">
        <f>'P21'!$N$24</f>
        <v>0</v>
      </c>
      <c r="P29" s="226" t="str">
        <f>'P21'!O24</f>
        <v>6</v>
      </c>
      <c r="Q29" s="242">
        <f>'P21'!$Q$24</f>
        <v>0</v>
      </c>
      <c r="R29" s="242">
        <f>'P21'!$J$37</f>
        <v>0</v>
      </c>
      <c r="S29" s="226" t="str">
        <f>'P21'!K37</f>
        <v>6</v>
      </c>
      <c r="T29" s="242">
        <f>'P21'!$J$39</f>
        <v>0</v>
      </c>
      <c r="U29" s="226" t="str">
        <f>'P21'!K39</f>
        <v>6</v>
      </c>
      <c r="V29" s="242">
        <f>'P21'!$J$41</f>
        <v>0</v>
      </c>
      <c r="W29" s="226" t="str">
        <f>'P21'!K41</f>
        <v>6</v>
      </c>
      <c r="X29" s="242">
        <f>'P21'!$L$37</f>
        <v>0</v>
      </c>
      <c r="Y29" s="226" t="str">
        <f>'P21'!M37</f>
        <v>6</v>
      </c>
      <c r="Z29" s="242">
        <f>'P21'!$J$44</f>
        <v>0</v>
      </c>
      <c r="AA29" s="226" t="str">
        <f>'P21'!K44</f>
        <v>6</v>
      </c>
      <c r="AB29" s="242">
        <f>'P21'!$J$48</f>
        <v>0</v>
      </c>
      <c r="AC29" s="226" t="str">
        <f>'P21'!K48</f>
        <v>6</v>
      </c>
      <c r="AD29" s="242">
        <f>'P21'!$J$52</f>
        <v>0</v>
      </c>
      <c r="AE29" s="226" t="str">
        <f>'P21'!K52</f>
        <v>6</v>
      </c>
      <c r="AF29" s="242">
        <f>'P21'!$N$37</f>
        <v>0</v>
      </c>
      <c r="AG29" s="226" t="str">
        <f>'P21'!O37</f>
        <v>6</v>
      </c>
      <c r="AH29" s="242">
        <f>'P21'!$R$24</f>
        <v>0</v>
      </c>
      <c r="AI29" s="226" t="str">
        <f>'P21'!S24</f>
        <v>6</v>
      </c>
    </row>
    <row r="30" spans="1:35" s="236" customFormat="1" x14ac:dyDescent="0.2">
      <c r="A30" s="236">
        <f>Daten!A32</f>
        <v>22</v>
      </c>
      <c r="B30" s="236" t="str">
        <f>CONCATENATE(Daten!D32," ",Daten!C32)</f>
        <v xml:space="preserve"> </v>
      </c>
      <c r="C30" s="242">
        <f>'P22'!$J$24</f>
        <v>0</v>
      </c>
      <c r="D30" s="307" t="str">
        <f>'P22'!K24</f>
        <v>6</v>
      </c>
      <c r="E30" s="242">
        <f>'P22'!$J$26</f>
        <v>0</v>
      </c>
      <c r="F30" s="226" t="str">
        <f>'P22'!K26</f>
        <v>6</v>
      </c>
      <c r="G30" s="242">
        <f>'P22'!$J$28</f>
        <v>0</v>
      </c>
      <c r="H30" s="226" t="str">
        <f>'P22'!K28</f>
        <v>6</v>
      </c>
      <c r="I30" s="241"/>
      <c r="J30" s="226"/>
      <c r="K30" s="242">
        <f>'P22'!$E$33</f>
        <v>0</v>
      </c>
      <c r="L30" s="226" t="str">
        <f>'P22'!F33</f>
        <v>6</v>
      </c>
      <c r="M30" s="242">
        <f>'P22'!$E$34</f>
        <v>0</v>
      </c>
      <c r="N30" s="226" t="str">
        <f>'P22'!F34</f>
        <v>6</v>
      </c>
      <c r="O30" s="242">
        <f>'P22'!$N$24</f>
        <v>0</v>
      </c>
      <c r="P30" s="226" t="str">
        <f>'P22'!O24</f>
        <v>6</v>
      </c>
      <c r="Q30" s="242">
        <f>'P22'!$Q$24</f>
        <v>0</v>
      </c>
      <c r="R30" s="242">
        <f>'P22'!$J$37</f>
        <v>0</v>
      </c>
      <c r="S30" s="226" t="str">
        <f>'P22'!K37</f>
        <v>6</v>
      </c>
      <c r="T30" s="242">
        <f>'P22'!$J$39</f>
        <v>0</v>
      </c>
      <c r="U30" s="226" t="str">
        <f>'P22'!K39</f>
        <v>6</v>
      </c>
      <c r="V30" s="242">
        <f>'P22'!$J$41</f>
        <v>0</v>
      </c>
      <c r="W30" s="226" t="str">
        <f>'P22'!K41</f>
        <v>6</v>
      </c>
      <c r="X30" s="242">
        <f>'P22'!$L$37</f>
        <v>0</v>
      </c>
      <c r="Y30" s="226" t="str">
        <f>'P22'!M37</f>
        <v>6</v>
      </c>
      <c r="Z30" s="242">
        <f>'P22'!$J$44</f>
        <v>0</v>
      </c>
      <c r="AA30" s="226" t="str">
        <f>'P22'!K44</f>
        <v>6</v>
      </c>
      <c r="AB30" s="242">
        <f>'P22'!$J$48</f>
        <v>0</v>
      </c>
      <c r="AC30" s="226" t="str">
        <f>'P22'!K48</f>
        <v>6</v>
      </c>
      <c r="AD30" s="242">
        <f>'P22'!$J$52</f>
        <v>0</v>
      </c>
      <c r="AE30" s="226" t="str">
        <f>'P22'!K52</f>
        <v>6</v>
      </c>
      <c r="AF30" s="242">
        <f>'P22'!$N$37</f>
        <v>0</v>
      </c>
      <c r="AG30" s="226" t="str">
        <f>'P22'!O37</f>
        <v>6</v>
      </c>
      <c r="AH30" s="242">
        <f>'P22'!$R$24</f>
        <v>0</v>
      </c>
      <c r="AI30" s="226" t="str">
        <f>'P22'!S24</f>
        <v>6</v>
      </c>
    </row>
    <row r="31" spans="1:35" s="236" customFormat="1" x14ac:dyDescent="0.2">
      <c r="A31" s="236">
        <f>Daten!A33</f>
        <v>23</v>
      </c>
      <c r="B31" s="236" t="str">
        <f>CONCATENATE(Daten!D33," ",Daten!C33)</f>
        <v xml:space="preserve"> </v>
      </c>
      <c r="C31" s="242">
        <f>'P23'!$J$24</f>
        <v>0</v>
      </c>
      <c r="D31" s="307" t="str">
        <f>'P23'!K24</f>
        <v>6</v>
      </c>
      <c r="E31" s="242">
        <f>'P23'!$J$26</f>
        <v>0</v>
      </c>
      <c r="F31" s="226" t="str">
        <f>'P23'!K26</f>
        <v>6</v>
      </c>
      <c r="G31" s="242">
        <f>'P23'!$J$28</f>
        <v>0</v>
      </c>
      <c r="H31" s="226" t="str">
        <f>'P23'!K28</f>
        <v>6</v>
      </c>
      <c r="I31" s="241"/>
      <c r="J31" s="226"/>
      <c r="K31" s="242">
        <f>'P23'!$E$33</f>
        <v>0</v>
      </c>
      <c r="L31" s="226" t="str">
        <f>'P23'!F33</f>
        <v>6</v>
      </c>
      <c r="M31" s="242">
        <f>'P23'!$E$34</f>
        <v>0</v>
      </c>
      <c r="N31" s="226" t="str">
        <f>'P23'!F34</f>
        <v>6</v>
      </c>
      <c r="O31" s="242">
        <f>'P23'!$N$24</f>
        <v>0</v>
      </c>
      <c r="P31" s="226" t="str">
        <f>'P23'!O24</f>
        <v>6</v>
      </c>
      <c r="Q31" s="242">
        <f>'P23'!$Q$24</f>
        <v>0</v>
      </c>
      <c r="R31" s="242">
        <f>'P23'!$J$37</f>
        <v>0</v>
      </c>
      <c r="S31" s="226" t="str">
        <f>'P23'!K37</f>
        <v>6</v>
      </c>
      <c r="T31" s="242">
        <f>'P23'!$J$39</f>
        <v>0</v>
      </c>
      <c r="U31" s="226" t="str">
        <f>'P23'!K39</f>
        <v>6</v>
      </c>
      <c r="V31" s="242">
        <f>'P23'!$J$41</f>
        <v>0</v>
      </c>
      <c r="W31" s="226" t="str">
        <f>'P23'!K41</f>
        <v>6</v>
      </c>
      <c r="X31" s="242">
        <f>'P23'!$L$37</f>
        <v>0</v>
      </c>
      <c r="Y31" s="226" t="str">
        <f>'P23'!M37</f>
        <v>6</v>
      </c>
      <c r="Z31" s="242">
        <f>'P23'!$J$44</f>
        <v>0</v>
      </c>
      <c r="AA31" s="226" t="str">
        <f>'P23'!K44</f>
        <v>6</v>
      </c>
      <c r="AB31" s="242">
        <f>'P23'!$J$48</f>
        <v>0</v>
      </c>
      <c r="AC31" s="226" t="str">
        <f>'P23'!K48</f>
        <v>6</v>
      </c>
      <c r="AD31" s="242">
        <f>'P23'!$J$52</f>
        <v>0</v>
      </c>
      <c r="AE31" s="226" t="str">
        <f>'P23'!K52</f>
        <v>6</v>
      </c>
      <c r="AF31" s="242">
        <f>'P23'!$N$37</f>
        <v>0</v>
      </c>
      <c r="AG31" s="226" t="str">
        <f>'P23'!O37</f>
        <v>6</v>
      </c>
      <c r="AH31" s="242">
        <f>'P23'!$R$24</f>
        <v>0</v>
      </c>
      <c r="AI31" s="226" t="str">
        <f>'P23'!S24</f>
        <v>6</v>
      </c>
    </row>
    <row r="32" spans="1:35" s="236" customFormat="1" x14ac:dyDescent="0.2">
      <c r="A32" s="236">
        <f>Daten!A34</f>
        <v>24</v>
      </c>
      <c r="B32" s="236" t="str">
        <f>CONCATENATE(Daten!D34," ",Daten!C34)</f>
        <v xml:space="preserve"> </v>
      </c>
      <c r="C32" s="242">
        <f>'P24'!$J$24</f>
        <v>0</v>
      </c>
      <c r="D32" s="307" t="str">
        <f>'P24'!K24</f>
        <v>6</v>
      </c>
      <c r="E32" s="242">
        <f>'P24'!$J$26</f>
        <v>0</v>
      </c>
      <c r="F32" s="226" t="str">
        <f>'P24'!K26</f>
        <v>6</v>
      </c>
      <c r="G32" s="242">
        <f>'P24'!$J$28</f>
        <v>0</v>
      </c>
      <c r="H32" s="226" t="str">
        <f>'P24'!K28</f>
        <v>6</v>
      </c>
      <c r="I32" s="241"/>
      <c r="J32" s="226"/>
      <c r="K32" s="242">
        <f>'P24'!$E$33</f>
        <v>0</v>
      </c>
      <c r="L32" s="226" t="str">
        <f>'P24'!F33</f>
        <v>6</v>
      </c>
      <c r="M32" s="242">
        <f>'P24'!$E$34</f>
        <v>0</v>
      </c>
      <c r="N32" s="226" t="str">
        <f>'P24'!F34</f>
        <v>6</v>
      </c>
      <c r="O32" s="242">
        <f>'P24'!$N$24</f>
        <v>0</v>
      </c>
      <c r="P32" s="226" t="str">
        <f>'P24'!O24</f>
        <v>6</v>
      </c>
      <c r="Q32" s="242">
        <f>'P24'!$Q$24</f>
        <v>0</v>
      </c>
      <c r="R32" s="242">
        <f>'P24'!$J$37</f>
        <v>0</v>
      </c>
      <c r="S32" s="226" t="str">
        <f>'P24'!K37</f>
        <v>6</v>
      </c>
      <c r="T32" s="242">
        <f>'P24'!$J$39</f>
        <v>0</v>
      </c>
      <c r="U32" s="226" t="str">
        <f>'P24'!K39</f>
        <v>6</v>
      </c>
      <c r="V32" s="242">
        <f>'P24'!$J$41</f>
        <v>0</v>
      </c>
      <c r="W32" s="226" t="str">
        <f>'P24'!K41</f>
        <v>6</v>
      </c>
      <c r="X32" s="242">
        <f>'P24'!$L$37</f>
        <v>0</v>
      </c>
      <c r="Y32" s="226" t="str">
        <f>'P24'!M37</f>
        <v>6</v>
      </c>
      <c r="Z32" s="242">
        <f>'P24'!$J$44</f>
        <v>0</v>
      </c>
      <c r="AA32" s="226" t="str">
        <f>'P24'!K44</f>
        <v>6</v>
      </c>
      <c r="AB32" s="242">
        <f>'P24'!$J$48</f>
        <v>0</v>
      </c>
      <c r="AC32" s="226" t="str">
        <f>'P24'!K48</f>
        <v>6</v>
      </c>
      <c r="AD32" s="242">
        <f>'P24'!$J$52</f>
        <v>0</v>
      </c>
      <c r="AE32" s="226" t="str">
        <f>'P24'!K52</f>
        <v>6</v>
      </c>
      <c r="AF32" s="242">
        <f>'P24'!$N$37</f>
        <v>0</v>
      </c>
      <c r="AG32" s="226" t="str">
        <f>'P24'!O37</f>
        <v>6</v>
      </c>
      <c r="AH32" s="242">
        <f>'P24'!$R$24</f>
        <v>0</v>
      </c>
      <c r="AI32" s="226" t="str">
        <f>'P24'!S24</f>
        <v>6</v>
      </c>
    </row>
    <row r="33" spans="1:35" s="236" customFormat="1" x14ac:dyDescent="0.2">
      <c r="A33" s="236">
        <f>Daten!A35</f>
        <v>25</v>
      </c>
      <c r="B33" s="236" t="str">
        <f>CONCATENATE(Daten!D35," ",Daten!C35)</f>
        <v xml:space="preserve"> </v>
      </c>
      <c r="C33" s="242">
        <f>'P25'!$J$24</f>
        <v>0</v>
      </c>
      <c r="D33" s="307" t="str">
        <f>'P25'!K24</f>
        <v>6</v>
      </c>
      <c r="E33" s="242">
        <f>'P25'!$J$26</f>
        <v>0</v>
      </c>
      <c r="F33" s="226" t="str">
        <f>'P25'!K26</f>
        <v>6</v>
      </c>
      <c r="G33" s="242">
        <f>'P25'!$J$28</f>
        <v>0</v>
      </c>
      <c r="H33" s="226" t="str">
        <f>'P25'!K28</f>
        <v>6</v>
      </c>
      <c r="I33" s="241"/>
      <c r="J33" s="226"/>
      <c r="K33" s="242">
        <f>'P25'!$E$33</f>
        <v>0</v>
      </c>
      <c r="L33" s="226" t="str">
        <f>'P25'!F33</f>
        <v>6</v>
      </c>
      <c r="M33" s="242">
        <f>'P25'!$E$34</f>
        <v>0</v>
      </c>
      <c r="N33" s="226" t="str">
        <f>'P25'!F34</f>
        <v>6</v>
      </c>
      <c r="O33" s="242">
        <f>'P25'!$N$24</f>
        <v>0</v>
      </c>
      <c r="P33" s="226" t="str">
        <f>'P25'!O24</f>
        <v>6</v>
      </c>
      <c r="Q33" s="242">
        <f>'P25'!$Q$24</f>
        <v>0</v>
      </c>
      <c r="R33" s="242">
        <f>'P25'!$J$37</f>
        <v>0</v>
      </c>
      <c r="S33" s="226" t="str">
        <f>'P25'!K37</f>
        <v>6</v>
      </c>
      <c r="T33" s="242">
        <f>'P25'!$J$39</f>
        <v>0</v>
      </c>
      <c r="U33" s="226" t="str">
        <f>'P25'!K39</f>
        <v>6</v>
      </c>
      <c r="V33" s="242">
        <f>'P25'!$J$41</f>
        <v>0</v>
      </c>
      <c r="W33" s="226" t="str">
        <f>'P25'!K41</f>
        <v>6</v>
      </c>
      <c r="X33" s="242">
        <f>'P25'!$L$37</f>
        <v>0</v>
      </c>
      <c r="Y33" s="226" t="str">
        <f>'P25'!M37</f>
        <v>6</v>
      </c>
      <c r="Z33" s="242">
        <f>'P25'!$J$44</f>
        <v>0</v>
      </c>
      <c r="AA33" s="226" t="str">
        <f>'P25'!K44</f>
        <v>6</v>
      </c>
      <c r="AB33" s="242">
        <f>'P25'!$J$48</f>
        <v>0</v>
      </c>
      <c r="AC33" s="226" t="str">
        <f>'P25'!K48</f>
        <v>6</v>
      </c>
      <c r="AD33" s="242">
        <f>'P25'!$J$52</f>
        <v>0</v>
      </c>
      <c r="AE33" s="226" t="str">
        <f>'P25'!K52</f>
        <v>6</v>
      </c>
      <c r="AF33" s="242">
        <f>'P25'!$N$37</f>
        <v>0</v>
      </c>
      <c r="AG33" s="226" t="str">
        <f>'P25'!O37</f>
        <v>6</v>
      </c>
      <c r="AH33" s="242">
        <f>'P25'!$R$24</f>
        <v>0</v>
      </c>
      <c r="AI33" s="226" t="str">
        <f>'P25'!S24</f>
        <v>6</v>
      </c>
    </row>
    <row r="34" spans="1:35" s="236" customFormat="1" x14ac:dyDescent="0.2">
      <c r="A34" s="236">
        <f>Daten!A36</f>
        <v>26</v>
      </c>
      <c r="B34" s="236" t="str">
        <f>CONCATENATE(Daten!D36," ",Daten!C36)</f>
        <v xml:space="preserve"> </v>
      </c>
      <c r="C34" s="242">
        <f>'P26'!$J$24</f>
        <v>0</v>
      </c>
      <c r="D34" s="307" t="str">
        <f>'P26'!K24</f>
        <v>6</v>
      </c>
      <c r="E34" s="242">
        <f>'P26'!$J$26</f>
        <v>0</v>
      </c>
      <c r="F34" s="226" t="str">
        <f>'P26'!K26</f>
        <v>6</v>
      </c>
      <c r="G34" s="242">
        <f>'P26'!$J$28</f>
        <v>0</v>
      </c>
      <c r="H34" s="226" t="str">
        <f>'P26'!K28</f>
        <v>6</v>
      </c>
      <c r="I34" s="241"/>
      <c r="J34" s="226"/>
      <c r="K34" s="242">
        <f>'P26'!$E$33</f>
        <v>0</v>
      </c>
      <c r="L34" s="226" t="str">
        <f>'P26'!F33</f>
        <v>6</v>
      </c>
      <c r="M34" s="242">
        <f>'P26'!$E$34</f>
        <v>0</v>
      </c>
      <c r="N34" s="226" t="str">
        <f>'P26'!F34</f>
        <v>6</v>
      </c>
      <c r="O34" s="242">
        <f>'P26'!$N$24</f>
        <v>0</v>
      </c>
      <c r="P34" s="226" t="str">
        <f>'P26'!O24</f>
        <v>6</v>
      </c>
      <c r="Q34" s="242">
        <f>'P26'!$Q$24</f>
        <v>0</v>
      </c>
      <c r="R34" s="242">
        <f>'P26'!$J$37</f>
        <v>0</v>
      </c>
      <c r="S34" s="226" t="str">
        <f>'P26'!K37</f>
        <v>6</v>
      </c>
      <c r="T34" s="242">
        <f>'P26'!$J$39</f>
        <v>0</v>
      </c>
      <c r="U34" s="226" t="str">
        <f>'P26'!K39</f>
        <v>6</v>
      </c>
      <c r="V34" s="242">
        <f>'P26'!$J$41</f>
        <v>0</v>
      </c>
      <c r="W34" s="226" t="str">
        <f>'P26'!K41</f>
        <v>6</v>
      </c>
      <c r="X34" s="242">
        <f>'P26'!$L$37</f>
        <v>0</v>
      </c>
      <c r="Y34" s="226" t="str">
        <f>'P26'!M37</f>
        <v>6</v>
      </c>
      <c r="Z34" s="242">
        <f>'P26'!$J$44</f>
        <v>0</v>
      </c>
      <c r="AA34" s="226" t="str">
        <f>'P26'!K44</f>
        <v>6</v>
      </c>
      <c r="AB34" s="242">
        <f>'P26'!$J$48</f>
        <v>0</v>
      </c>
      <c r="AC34" s="226" t="str">
        <f>'P26'!K48</f>
        <v>6</v>
      </c>
      <c r="AD34" s="242">
        <f>'P26'!$J$52</f>
        <v>0</v>
      </c>
      <c r="AE34" s="226" t="str">
        <f>'P26'!K52</f>
        <v>6</v>
      </c>
      <c r="AF34" s="242">
        <f>'P26'!$N$37</f>
        <v>0</v>
      </c>
      <c r="AG34" s="226" t="str">
        <f>'P26'!O37</f>
        <v>6</v>
      </c>
      <c r="AH34" s="242">
        <f>'P26'!$R$24</f>
        <v>0</v>
      </c>
      <c r="AI34" s="226" t="str">
        <f>'P26'!S24</f>
        <v>6</v>
      </c>
    </row>
    <row r="35" spans="1:35" s="236" customFormat="1" x14ac:dyDescent="0.2">
      <c r="A35" s="236">
        <f>Daten!A37</f>
        <v>27</v>
      </c>
      <c r="B35" s="236" t="str">
        <f>CONCATENATE(Daten!D37," ",Daten!C37)</f>
        <v xml:space="preserve"> </v>
      </c>
      <c r="C35" s="242">
        <f>'P27'!$J$24</f>
        <v>0</v>
      </c>
      <c r="D35" s="307" t="str">
        <f>'P27'!K24</f>
        <v>6</v>
      </c>
      <c r="E35" s="242">
        <f>'P27'!$J$26</f>
        <v>0</v>
      </c>
      <c r="F35" s="226" t="str">
        <f>'P27'!K26</f>
        <v>6</v>
      </c>
      <c r="G35" s="242">
        <f>'P27'!$J$28</f>
        <v>0</v>
      </c>
      <c r="H35" s="226" t="str">
        <f>'P27'!K28</f>
        <v>6</v>
      </c>
      <c r="I35" s="241"/>
      <c r="J35" s="226"/>
      <c r="K35" s="242">
        <f>'P27'!$E$33</f>
        <v>0</v>
      </c>
      <c r="L35" s="226" t="str">
        <f>'P27'!F33</f>
        <v>6</v>
      </c>
      <c r="M35" s="242">
        <f>'P27'!$E$34</f>
        <v>0</v>
      </c>
      <c r="N35" s="226" t="str">
        <f>'P27'!F34</f>
        <v>6</v>
      </c>
      <c r="O35" s="242">
        <f>'P27'!$N$24</f>
        <v>0</v>
      </c>
      <c r="P35" s="226" t="str">
        <f>'P27'!O24</f>
        <v>6</v>
      </c>
      <c r="Q35" s="242">
        <f>'P27'!$Q$24</f>
        <v>0</v>
      </c>
      <c r="R35" s="242">
        <f>'P27'!$J$37</f>
        <v>0</v>
      </c>
      <c r="S35" s="226" t="str">
        <f>'P27'!K37</f>
        <v>6</v>
      </c>
      <c r="T35" s="242">
        <f>'P27'!$J$39</f>
        <v>0</v>
      </c>
      <c r="U35" s="226" t="str">
        <f>'P27'!K39</f>
        <v>6</v>
      </c>
      <c r="V35" s="242">
        <f>'P27'!$J$41</f>
        <v>0</v>
      </c>
      <c r="W35" s="226" t="str">
        <f>'P27'!K41</f>
        <v>6</v>
      </c>
      <c r="X35" s="242">
        <f>'P27'!$L$37</f>
        <v>0</v>
      </c>
      <c r="Y35" s="226" t="str">
        <f>'P27'!M37</f>
        <v>6</v>
      </c>
      <c r="Z35" s="242">
        <f>'P27'!$J$44</f>
        <v>0</v>
      </c>
      <c r="AA35" s="226" t="str">
        <f>'P27'!K44</f>
        <v>6</v>
      </c>
      <c r="AB35" s="242">
        <f>'P27'!$J$48</f>
        <v>0</v>
      </c>
      <c r="AC35" s="226" t="str">
        <f>'P27'!K48</f>
        <v>6</v>
      </c>
      <c r="AD35" s="242">
        <f>'P27'!$J$52</f>
        <v>0</v>
      </c>
      <c r="AE35" s="226" t="str">
        <f>'P27'!K52</f>
        <v>6</v>
      </c>
      <c r="AF35" s="242">
        <f>'P27'!$N$37</f>
        <v>0</v>
      </c>
      <c r="AG35" s="226" t="str">
        <f>'P27'!O37</f>
        <v>6</v>
      </c>
      <c r="AH35" s="242">
        <f>'P27'!$R$24</f>
        <v>0</v>
      </c>
      <c r="AI35" s="226" t="str">
        <f>'P27'!S24</f>
        <v>6</v>
      </c>
    </row>
    <row r="36" spans="1:35" s="236" customFormat="1" x14ac:dyDescent="0.2">
      <c r="A36" s="236">
        <f>Daten!A38</f>
        <v>28</v>
      </c>
      <c r="B36" s="236" t="str">
        <f>CONCATENATE(Daten!D38," ",Daten!C38)</f>
        <v xml:space="preserve"> </v>
      </c>
      <c r="C36" s="242">
        <f>'P28'!$J$24</f>
        <v>0</v>
      </c>
      <c r="D36" s="307" t="str">
        <f>'P28'!K24</f>
        <v>6</v>
      </c>
      <c r="E36" s="242">
        <f>'P28'!$J$26</f>
        <v>0</v>
      </c>
      <c r="F36" s="226" t="str">
        <f>'P28'!K26</f>
        <v>6</v>
      </c>
      <c r="G36" s="242">
        <f>'P28'!$J$28</f>
        <v>0</v>
      </c>
      <c r="H36" s="226" t="str">
        <f>'P28'!K28</f>
        <v>6</v>
      </c>
      <c r="I36" s="241"/>
      <c r="J36" s="226"/>
      <c r="K36" s="242">
        <f>'P28'!$E$33</f>
        <v>0</v>
      </c>
      <c r="L36" s="226" t="str">
        <f>'P28'!F33</f>
        <v>6</v>
      </c>
      <c r="M36" s="242">
        <f>'P28'!$E$34</f>
        <v>0</v>
      </c>
      <c r="N36" s="226" t="str">
        <f>'P28'!F34</f>
        <v>6</v>
      </c>
      <c r="O36" s="242">
        <f>'P28'!$N$24</f>
        <v>0</v>
      </c>
      <c r="P36" s="226" t="str">
        <f>'P28'!O24</f>
        <v>6</v>
      </c>
      <c r="Q36" s="242">
        <f>'P28'!$Q$24</f>
        <v>0</v>
      </c>
      <c r="R36" s="242">
        <f>'P28'!$J$37</f>
        <v>0</v>
      </c>
      <c r="S36" s="226" t="str">
        <f>'P28'!K37</f>
        <v>6</v>
      </c>
      <c r="T36" s="242">
        <f>'P28'!$J$39</f>
        <v>0</v>
      </c>
      <c r="U36" s="226" t="str">
        <f>'P28'!K39</f>
        <v>6</v>
      </c>
      <c r="V36" s="242">
        <f>'P28'!$J$41</f>
        <v>0</v>
      </c>
      <c r="W36" s="226" t="str">
        <f>'P28'!K41</f>
        <v>6</v>
      </c>
      <c r="X36" s="242">
        <f>'P28'!$L$37</f>
        <v>0</v>
      </c>
      <c r="Y36" s="226" t="str">
        <f>'P28'!M37</f>
        <v>6</v>
      </c>
      <c r="Z36" s="242">
        <f>'P28'!$J$44</f>
        <v>0</v>
      </c>
      <c r="AA36" s="226" t="str">
        <f>'P28'!K44</f>
        <v>6</v>
      </c>
      <c r="AB36" s="242">
        <f>'P28'!$J$48</f>
        <v>0</v>
      </c>
      <c r="AC36" s="226" t="str">
        <f>'P28'!K48</f>
        <v>6</v>
      </c>
      <c r="AD36" s="242">
        <f>'P28'!$J$52</f>
        <v>0</v>
      </c>
      <c r="AE36" s="226" t="str">
        <f>'P28'!K52</f>
        <v>6</v>
      </c>
      <c r="AF36" s="242">
        <f>'P28'!$N$37</f>
        <v>0</v>
      </c>
      <c r="AG36" s="226" t="str">
        <f>'P28'!O37</f>
        <v>6</v>
      </c>
      <c r="AH36" s="242">
        <f>'P28'!$R$24</f>
        <v>0</v>
      </c>
      <c r="AI36" s="226" t="str">
        <f>'P28'!S24</f>
        <v>6</v>
      </c>
    </row>
    <row r="37" spans="1:35" s="236" customFormat="1" x14ac:dyDescent="0.2">
      <c r="A37" s="236">
        <f>Daten!A39</f>
        <v>29</v>
      </c>
      <c r="B37" s="236" t="str">
        <f>CONCATENATE(Daten!D39," ",Daten!C39)</f>
        <v xml:space="preserve"> </v>
      </c>
      <c r="C37" s="242">
        <f>'P29'!$J$24</f>
        <v>0</v>
      </c>
      <c r="D37" s="307" t="str">
        <f>'P28'!K24</f>
        <v>6</v>
      </c>
      <c r="E37" s="242">
        <f>'P29'!$J$26</f>
        <v>0</v>
      </c>
      <c r="F37" s="226" t="str">
        <f>'P28'!K26</f>
        <v>6</v>
      </c>
      <c r="G37" s="242">
        <f>'P29'!$J$28</f>
        <v>0</v>
      </c>
      <c r="H37" s="226" t="str">
        <f>'P28'!K28</f>
        <v>6</v>
      </c>
      <c r="I37" s="241"/>
      <c r="J37" s="226"/>
      <c r="K37" s="242">
        <f>'P29'!$E$33</f>
        <v>0</v>
      </c>
      <c r="L37" s="226" t="str">
        <f>'P28'!F33</f>
        <v>6</v>
      </c>
      <c r="M37" s="242">
        <f>'P29'!$E$34</f>
        <v>0</v>
      </c>
      <c r="N37" s="226" t="str">
        <f>'P28'!F34</f>
        <v>6</v>
      </c>
      <c r="O37" s="242">
        <f>'P29'!$N$24</f>
        <v>0</v>
      </c>
      <c r="P37" s="226" t="str">
        <f>'P28'!O24</f>
        <v>6</v>
      </c>
      <c r="Q37" s="242">
        <f>'P29'!$Q$24</f>
        <v>0</v>
      </c>
      <c r="R37" s="242">
        <f>'P29'!$J$37</f>
        <v>0</v>
      </c>
      <c r="S37" s="226" t="str">
        <f>'P28'!K37</f>
        <v>6</v>
      </c>
      <c r="T37" s="242">
        <f>'P29'!$J$39</f>
        <v>0</v>
      </c>
      <c r="U37" s="226" t="str">
        <f>'P28'!K39</f>
        <v>6</v>
      </c>
      <c r="V37" s="242">
        <f>'P29'!$J$41</f>
        <v>0</v>
      </c>
      <c r="W37" s="226" t="str">
        <f>'P28'!K41</f>
        <v>6</v>
      </c>
      <c r="X37" s="242">
        <f>'P29'!$L$37</f>
        <v>0</v>
      </c>
      <c r="Y37" s="226" t="str">
        <f>'P28'!M37</f>
        <v>6</v>
      </c>
      <c r="Z37" s="242">
        <f>'P29'!$J$44</f>
        <v>0</v>
      </c>
      <c r="AA37" s="226" t="str">
        <f>'P28'!K44</f>
        <v>6</v>
      </c>
      <c r="AB37" s="242">
        <f>'P29'!$J$48</f>
        <v>0</v>
      </c>
      <c r="AC37" s="226" t="str">
        <f>'P28'!K48</f>
        <v>6</v>
      </c>
      <c r="AD37" s="242">
        <f>'P29'!$J$52</f>
        <v>0</v>
      </c>
      <c r="AE37" s="226" t="str">
        <f>'P28'!K52</f>
        <v>6</v>
      </c>
      <c r="AF37" s="242">
        <f>'P29'!$N$37</f>
        <v>0</v>
      </c>
      <c r="AG37" s="226" t="str">
        <f>'P28'!O37</f>
        <v>6</v>
      </c>
      <c r="AH37" s="242">
        <f>'P29'!$R$24</f>
        <v>0</v>
      </c>
      <c r="AI37" s="226" t="str">
        <f>'P28'!S24</f>
        <v>6</v>
      </c>
    </row>
    <row r="38" spans="1:35" s="236" customFormat="1" x14ac:dyDescent="0.2">
      <c r="A38" s="236">
        <f>Daten!A40</f>
        <v>30</v>
      </c>
      <c r="B38" s="236" t="str">
        <f>CONCATENATE(Daten!D40," ",Daten!C40)</f>
        <v xml:space="preserve"> </v>
      </c>
      <c r="C38" s="242">
        <f>'P30'!$J$24</f>
        <v>0</v>
      </c>
      <c r="D38" s="307" t="str">
        <f>'P30'!K24</f>
        <v>6</v>
      </c>
      <c r="E38" s="242">
        <f>'P30'!$J$26</f>
        <v>0</v>
      </c>
      <c r="F38" s="226" t="str">
        <f>'P30'!K26</f>
        <v>6</v>
      </c>
      <c r="G38" s="242">
        <f>'P30'!$J$28</f>
        <v>0</v>
      </c>
      <c r="H38" s="226" t="str">
        <f>'P30'!K28</f>
        <v>6</v>
      </c>
      <c r="I38" s="241"/>
      <c r="J38" s="226"/>
      <c r="K38" s="242">
        <f>'P30'!$E$33</f>
        <v>0</v>
      </c>
      <c r="L38" s="226" t="str">
        <f>'P30'!F33</f>
        <v>6</v>
      </c>
      <c r="M38" s="242">
        <f>'P30'!$E$34</f>
        <v>0</v>
      </c>
      <c r="N38" s="226" t="str">
        <f>'P30'!F34</f>
        <v>6</v>
      </c>
      <c r="O38" s="242">
        <f>'P30'!$N$24</f>
        <v>0</v>
      </c>
      <c r="P38" s="226" t="str">
        <f>'P30'!O24</f>
        <v>6</v>
      </c>
      <c r="Q38" s="242">
        <f>'P30'!$Q$24</f>
        <v>0</v>
      </c>
      <c r="R38" s="242">
        <f>'P30'!$J$37</f>
        <v>0</v>
      </c>
      <c r="S38" s="226" t="str">
        <f>'P30'!K37</f>
        <v>6</v>
      </c>
      <c r="T38" s="242">
        <f>'P30'!$J$39</f>
        <v>0</v>
      </c>
      <c r="U38" s="226" t="str">
        <f>'P30'!K39</f>
        <v>6</v>
      </c>
      <c r="V38" s="242">
        <f>'P30'!$J$41</f>
        <v>0</v>
      </c>
      <c r="W38" s="226" t="str">
        <f>'P30'!K41</f>
        <v>6</v>
      </c>
      <c r="X38" s="242">
        <f>'P30'!$L$37</f>
        <v>0</v>
      </c>
      <c r="Y38" s="226" t="str">
        <f>'P30'!M37</f>
        <v>6</v>
      </c>
      <c r="Z38" s="242">
        <f>'P30'!$J$44</f>
        <v>0</v>
      </c>
      <c r="AA38" s="226" t="str">
        <f>'P30'!K44</f>
        <v>6</v>
      </c>
      <c r="AB38" s="242">
        <f>'P30'!$J$48</f>
        <v>0</v>
      </c>
      <c r="AC38" s="226" t="str">
        <f>'P30'!K48</f>
        <v>6</v>
      </c>
      <c r="AD38" s="242">
        <f>'P30'!$J$52</f>
        <v>0</v>
      </c>
      <c r="AE38" s="226" t="str">
        <f>'P30'!K52</f>
        <v>6</v>
      </c>
      <c r="AF38" s="242">
        <f>'P30'!$N$37</f>
        <v>0</v>
      </c>
      <c r="AG38" s="226" t="str">
        <f>'P30'!O37</f>
        <v>6</v>
      </c>
      <c r="AH38" s="242">
        <f>'P30'!$R$24</f>
        <v>0</v>
      </c>
      <c r="AI38" s="226" t="str">
        <f>'P30'!S24</f>
        <v>6</v>
      </c>
    </row>
    <row r="39" spans="1:35" s="236" customFormat="1" x14ac:dyDescent="0.2">
      <c r="A39" s="236">
        <f>Daten!A41</f>
        <v>31</v>
      </c>
      <c r="B39" s="236" t="str">
        <f>CONCATENATE(Daten!D41," ",Daten!C41)</f>
        <v xml:space="preserve"> </v>
      </c>
      <c r="C39" s="242">
        <f>'P31'!$J$24</f>
        <v>0</v>
      </c>
      <c r="D39" s="307" t="str">
        <f>'P31'!K24</f>
        <v>6</v>
      </c>
      <c r="E39" s="242">
        <f>'P31'!$J$26</f>
        <v>0</v>
      </c>
      <c r="F39" s="226" t="str">
        <f>'P31'!K26</f>
        <v>6</v>
      </c>
      <c r="G39" s="242">
        <f>'P31'!$J$28</f>
        <v>0</v>
      </c>
      <c r="H39" s="226" t="str">
        <f>'P31'!K28</f>
        <v>6</v>
      </c>
      <c r="I39" s="241"/>
      <c r="J39" s="226"/>
      <c r="K39" s="242">
        <f>'P31'!$E$33</f>
        <v>0</v>
      </c>
      <c r="L39" s="226" t="str">
        <f>'P31'!F33</f>
        <v>6</v>
      </c>
      <c r="M39" s="242">
        <f>'P31'!$E$34</f>
        <v>0</v>
      </c>
      <c r="N39" s="226" t="str">
        <f>'P31'!F34</f>
        <v>6</v>
      </c>
      <c r="O39" s="242">
        <f>'P31'!$N$24</f>
        <v>0</v>
      </c>
      <c r="P39" s="226" t="str">
        <f>'P31'!O24</f>
        <v>6</v>
      </c>
      <c r="Q39" s="242">
        <f>'P31'!$Q$24</f>
        <v>0</v>
      </c>
      <c r="R39" s="242">
        <f>'P31'!$J$37</f>
        <v>0</v>
      </c>
      <c r="S39" s="226" t="str">
        <f>'P31'!K37</f>
        <v>6</v>
      </c>
      <c r="T39" s="242">
        <f>'P31'!$J$39</f>
        <v>0</v>
      </c>
      <c r="U39" s="226" t="str">
        <f>'P31'!K39</f>
        <v>6</v>
      </c>
      <c r="V39" s="242">
        <f>'P31'!$J$41</f>
        <v>0</v>
      </c>
      <c r="W39" s="226" t="str">
        <f>'P31'!K41</f>
        <v>6</v>
      </c>
      <c r="X39" s="242">
        <f>'P31'!$L$37</f>
        <v>0</v>
      </c>
      <c r="Y39" s="226" t="str">
        <f>'P31'!M37</f>
        <v>6</v>
      </c>
      <c r="Z39" s="242">
        <f>'P31'!$J$44</f>
        <v>0</v>
      </c>
      <c r="AA39" s="226" t="str">
        <f>'P31'!K44</f>
        <v>6</v>
      </c>
      <c r="AB39" s="242">
        <f>'P31'!$J$48</f>
        <v>0</v>
      </c>
      <c r="AC39" s="226" t="str">
        <f>'P31'!K48</f>
        <v>6</v>
      </c>
      <c r="AD39" s="242">
        <f>'P31'!$J$52</f>
        <v>0</v>
      </c>
      <c r="AE39" s="226" t="str">
        <f>'P31'!K52</f>
        <v>6</v>
      </c>
      <c r="AF39" s="242">
        <f>'P31'!$N$37</f>
        <v>0</v>
      </c>
      <c r="AG39" s="226" t="str">
        <f>'P31'!O37</f>
        <v>6</v>
      </c>
      <c r="AH39" s="242">
        <f>'P31'!$R$24</f>
        <v>0</v>
      </c>
      <c r="AI39" s="226" t="str">
        <f>'P31'!S24</f>
        <v>6</v>
      </c>
    </row>
    <row r="40" spans="1:35" s="236" customFormat="1" x14ac:dyDescent="0.2">
      <c r="A40" s="236">
        <f>Daten!A42</f>
        <v>32</v>
      </c>
      <c r="B40" s="236" t="str">
        <f>CONCATENATE(Daten!D42," ",Daten!C42)</f>
        <v xml:space="preserve"> </v>
      </c>
      <c r="C40" s="242">
        <f>'P32'!$J$24</f>
        <v>0</v>
      </c>
      <c r="D40" s="307" t="str">
        <f>'P32'!K24</f>
        <v>6</v>
      </c>
      <c r="E40" s="242">
        <f>'P32'!$J$26</f>
        <v>0</v>
      </c>
      <c r="F40" s="226" t="str">
        <f>'P32'!K26</f>
        <v>6</v>
      </c>
      <c r="G40" s="242">
        <f>'P32'!$J$28</f>
        <v>0</v>
      </c>
      <c r="H40" s="226" t="str">
        <f>'P32'!K28</f>
        <v>6</v>
      </c>
      <c r="I40" s="241"/>
      <c r="J40" s="226"/>
      <c r="K40" s="242">
        <f>'P32'!$E$33</f>
        <v>0</v>
      </c>
      <c r="L40" s="226" t="str">
        <f>'P32'!F33</f>
        <v>6</v>
      </c>
      <c r="M40" s="242">
        <f>'P32'!$E$34</f>
        <v>0</v>
      </c>
      <c r="N40" s="226" t="str">
        <f>'P32'!F34</f>
        <v>6</v>
      </c>
      <c r="O40" s="242">
        <f>'P32'!$N$24</f>
        <v>0</v>
      </c>
      <c r="P40" s="226" t="str">
        <f>'P32'!O24</f>
        <v>6</v>
      </c>
      <c r="Q40" s="242">
        <f>'P32'!$Q$24</f>
        <v>0</v>
      </c>
      <c r="R40" s="242">
        <f>'P32'!$J$37</f>
        <v>0</v>
      </c>
      <c r="S40" s="226" t="str">
        <f>'P32'!K37</f>
        <v>6</v>
      </c>
      <c r="T40" s="242">
        <f>'P32'!$J$39</f>
        <v>0</v>
      </c>
      <c r="U40" s="226" t="str">
        <f>'P32'!K39</f>
        <v>6</v>
      </c>
      <c r="V40" s="242">
        <f>'P32'!$J$41</f>
        <v>0</v>
      </c>
      <c r="W40" s="226" t="str">
        <f>'P32'!K41</f>
        <v>6</v>
      </c>
      <c r="X40" s="242">
        <f>'P32'!$L$37</f>
        <v>0</v>
      </c>
      <c r="Y40" s="226" t="str">
        <f>'P32'!M37</f>
        <v>6</v>
      </c>
      <c r="Z40" s="242">
        <f>'P32'!$J$44</f>
        <v>0</v>
      </c>
      <c r="AA40" s="226" t="str">
        <f>'P32'!K44</f>
        <v>6</v>
      </c>
      <c r="AB40" s="242">
        <f>'P32'!$J$48</f>
        <v>0</v>
      </c>
      <c r="AC40" s="226" t="str">
        <f>'P32'!K48</f>
        <v>6</v>
      </c>
      <c r="AD40" s="242">
        <f>'P32'!$J$52</f>
        <v>0</v>
      </c>
      <c r="AE40" s="226" t="str">
        <f>'P32'!K52</f>
        <v>6</v>
      </c>
      <c r="AF40" s="242">
        <f>'P32'!$N$37</f>
        <v>0</v>
      </c>
      <c r="AG40" s="226" t="str">
        <f>'P32'!O37</f>
        <v>6</v>
      </c>
      <c r="AH40" s="242">
        <f>'P32'!$R$24</f>
        <v>0</v>
      </c>
      <c r="AI40" s="226" t="str">
        <f>'P32'!S24</f>
        <v>6</v>
      </c>
    </row>
    <row r="41" spans="1:35" s="236" customFormat="1" x14ac:dyDescent="0.2">
      <c r="A41" s="236">
        <f>Daten!A43</f>
        <v>33</v>
      </c>
      <c r="B41" s="236" t="str">
        <f>CONCATENATE(Daten!D43," ",Daten!C43)</f>
        <v xml:space="preserve"> </v>
      </c>
      <c r="C41" s="242">
        <f>'P33'!$J$24</f>
        <v>0</v>
      </c>
      <c r="D41" s="307" t="str">
        <f>'P33'!K24</f>
        <v>6</v>
      </c>
      <c r="E41" s="242">
        <f>'P33'!$J$26</f>
        <v>0</v>
      </c>
      <c r="F41" s="226" t="str">
        <f>'P33'!K26</f>
        <v>6</v>
      </c>
      <c r="G41" s="242">
        <f>'P33'!$J$28</f>
        <v>0</v>
      </c>
      <c r="H41" s="226" t="str">
        <f>'P33'!K28</f>
        <v>6</v>
      </c>
      <c r="I41" s="241"/>
      <c r="J41" s="226"/>
      <c r="K41" s="242">
        <f>'P33'!$E$33</f>
        <v>0</v>
      </c>
      <c r="L41" s="226" t="str">
        <f>'P33'!F33</f>
        <v>6</v>
      </c>
      <c r="M41" s="242">
        <f>'P33'!$E$34</f>
        <v>0</v>
      </c>
      <c r="N41" s="226" t="str">
        <f>'P33'!F34</f>
        <v>6</v>
      </c>
      <c r="O41" s="242">
        <f>'P33'!$N$24</f>
        <v>0</v>
      </c>
      <c r="P41" s="226" t="str">
        <f>'P33'!O24</f>
        <v>6</v>
      </c>
      <c r="Q41" s="242">
        <f>'P33'!$Q$24</f>
        <v>0</v>
      </c>
      <c r="R41" s="242">
        <f>'P33'!$J$37</f>
        <v>0</v>
      </c>
      <c r="S41" s="226" t="str">
        <f>'P33'!K37</f>
        <v>6</v>
      </c>
      <c r="T41" s="242">
        <f>'P33'!$J$39</f>
        <v>0</v>
      </c>
      <c r="U41" s="226" t="str">
        <f>'P33'!K39</f>
        <v>6</v>
      </c>
      <c r="V41" s="242">
        <f>'P33'!$J$41</f>
        <v>0</v>
      </c>
      <c r="W41" s="226" t="str">
        <f>'P33'!K41</f>
        <v>6</v>
      </c>
      <c r="X41" s="242">
        <f>'P33'!$L$37</f>
        <v>0</v>
      </c>
      <c r="Y41" s="226" t="str">
        <f>'P33'!M37</f>
        <v>6</v>
      </c>
      <c r="Z41" s="242">
        <f>'P33'!$J$44</f>
        <v>0</v>
      </c>
      <c r="AA41" s="226" t="str">
        <f>'P33'!K44</f>
        <v>6</v>
      </c>
      <c r="AB41" s="242">
        <f>'P33'!$J$48</f>
        <v>0</v>
      </c>
      <c r="AC41" s="226" t="str">
        <f>'P33'!K48</f>
        <v>6</v>
      </c>
      <c r="AD41" s="242">
        <f>'P33'!$J$52</f>
        <v>0</v>
      </c>
      <c r="AE41" s="226" t="str">
        <f>'P33'!K52</f>
        <v>6</v>
      </c>
      <c r="AF41" s="242">
        <f>'P33'!$N$37</f>
        <v>0</v>
      </c>
      <c r="AG41" s="226" t="str">
        <f>'P33'!O37</f>
        <v>6</v>
      </c>
      <c r="AH41" s="242">
        <f>'P33'!$R$24</f>
        <v>0</v>
      </c>
      <c r="AI41" s="226" t="str">
        <f>'P33'!S24</f>
        <v>6</v>
      </c>
    </row>
    <row r="42" spans="1:35" s="236" customFormat="1" x14ac:dyDescent="0.2">
      <c r="A42" s="236">
        <f>Daten!A44</f>
        <v>34</v>
      </c>
      <c r="B42" s="236" t="str">
        <f>CONCATENATE(Daten!D44," ",Daten!C44)</f>
        <v xml:space="preserve"> </v>
      </c>
      <c r="C42" s="242">
        <f>'P34'!$J$24</f>
        <v>0</v>
      </c>
      <c r="D42" s="307" t="str">
        <f>'P34'!K24</f>
        <v>6</v>
      </c>
      <c r="E42" s="242">
        <f>'P34'!$J$26</f>
        <v>0</v>
      </c>
      <c r="F42" s="226" t="str">
        <f>'P34'!K26</f>
        <v>6</v>
      </c>
      <c r="G42" s="242">
        <f>'P34'!$J$28</f>
        <v>0</v>
      </c>
      <c r="H42" s="226" t="str">
        <f>'P34'!K28</f>
        <v>6</v>
      </c>
      <c r="I42" s="241"/>
      <c r="J42" s="226"/>
      <c r="K42" s="242">
        <f>'P34'!$E$33</f>
        <v>0</v>
      </c>
      <c r="L42" s="226" t="str">
        <f>'P34'!F33</f>
        <v>6</v>
      </c>
      <c r="M42" s="242">
        <f>'P34'!$E$34</f>
        <v>0</v>
      </c>
      <c r="N42" s="226" t="str">
        <f>'P34'!F34</f>
        <v>6</v>
      </c>
      <c r="O42" s="242">
        <f>'P34'!$N$24</f>
        <v>0</v>
      </c>
      <c r="P42" s="226" t="str">
        <f>'P34'!O24</f>
        <v>6</v>
      </c>
      <c r="Q42" s="242">
        <f>'P34'!$Q$24</f>
        <v>0</v>
      </c>
      <c r="R42" s="242">
        <f>'P34'!$J$37</f>
        <v>0</v>
      </c>
      <c r="S42" s="226" t="str">
        <f>'P34'!K37</f>
        <v>6</v>
      </c>
      <c r="T42" s="242">
        <f>'P34'!$J$39</f>
        <v>0</v>
      </c>
      <c r="U42" s="226" t="str">
        <f>'P34'!K39</f>
        <v>6</v>
      </c>
      <c r="V42" s="242">
        <f>'P34'!$J$41</f>
        <v>0</v>
      </c>
      <c r="W42" s="226" t="str">
        <f>'P34'!K41</f>
        <v>6</v>
      </c>
      <c r="X42" s="242">
        <f>'P34'!$L$37</f>
        <v>0</v>
      </c>
      <c r="Y42" s="226" t="str">
        <f>'P34'!M37</f>
        <v>6</v>
      </c>
      <c r="Z42" s="242">
        <f>'P34'!$J$44</f>
        <v>0</v>
      </c>
      <c r="AA42" s="226" t="str">
        <f>'P34'!K44</f>
        <v>6</v>
      </c>
      <c r="AB42" s="242">
        <f>'P34'!$J$48</f>
        <v>0</v>
      </c>
      <c r="AC42" s="226" t="str">
        <f>'P34'!K48</f>
        <v>6</v>
      </c>
      <c r="AD42" s="242">
        <f>'P34'!$J$52</f>
        <v>0</v>
      </c>
      <c r="AE42" s="226" t="str">
        <f>'P34'!K52</f>
        <v>6</v>
      </c>
      <c r="AF42" s="242">
        <f>'P34'!$N$37</f>
        <v>0</v>
      </c>
      <c r="AG42" s="226" t="str">
        <f>'P34'!O37</f>
        <v>6</v>
      </c>
      <c r="AH42" s="242">
        <f>'P34'!$R$24</f>
        <v>0</v>
      </c>
      <c r="AI42" s="226" t="str">
        <f>'P34'!S24</f>
        <v>6</v>
      </c>
    </row>
    <row r="43" spans="1:35" s="236" customFormat="1" x14ac:dyDescent="0.2">
      <c r="A43" s="236">
        <f>Daten!A45</f>
        <v>35</v>
      </c>
      <c r="B43" s="236" t="str">
        <f>CONCATENATE(Daten!D45," ",Daten!C45)</f>
        <v xml:space="preserve"> </v>
      </c>
      <c r="C43" s="242">
        <f>'P35'!$J$24</f>
        <v>0</v>
      </c>
      <c r="D43" s="307" t="str">
        <f>'P35'!K24</f>
        <v>6</v>
      </c>
      <c r="E43" s="242">
        <f>'P35'!$J$26</f>
        <v>0</v>
      </c>
      <c r="F43" s="226" t="str">
        <f>'P35'!K26</f>
        <v>6</v>
      </c>
      <c r="G43" s="242">
        <f>'P35'!$J$28</f>
        <v>0</v>
      </c>
      <c r="H43" s="226" t="str">
        <f>'P35'!K28</f>
        <v>6</v>
      </c>
      <c r="I43" s="241"/>
      <c r="J43" s="226"/>
      <c r="K43" s="242">
        <f>'P35'!$E$33</f>
        <v>0</v>
      </c>
      <c r="L43" s="226" t="str">
        <f>'P35'!F33</f>
        <v>6</v>
      </c>
      <c r="M43" s="242">
        <f>'P35'!$E$34</f>
        <v>0</v>
      </c>
      <c r="N43" s="226" t="str">
        <f>'P35'!F34</f>
        <v>6</v>
      </c>
      <c r="O43" s="242">
        <f>'P35'!$N$24</f>
        <v>0</v>
      </c>
      <c r="P43" s="226" t="str">
        <f>'P35'!O24</f>
        <v>6</v>
      </c>
      <c r="Q43" s="242">
        <f>'P35'!$Q$24</f>
        <v>0</v>
      </c>
      <c r="R43" s="242">
        <f>'P35'!$J$37</f>
        <v>0</v>
      </c>
      <c r="S43" s="226" t="str">
        <f>'P35'!K37</f>
        <v>6</v>
      </c>
      <c r="T43" s="242">
        <f>'P35'!$J$39</f>
        <v>0</v>
      </c>
      <c r="U43" s="226" t="str">
        <f>'P35'!K39</f>
        <v>6</v>
      </c>
      <c r="V43" s="242">
        <f>'P35'!$J$41</f>
        <v>0</v>
      </c>
      <c r="W43" s="226" t="str">
        <f>'P35'!K41</f>
        <v>6</v>
      </c>
      <c r="X43" s="242">
        <f>'P35'!$L$37</f>
        <v>0</v>
      </c>
      <c r="Y43" s="226" t="str">
        <f>'P35'!M37</f>
        <v>6</v>
      </c>
      <c r="Z43" s="242">
        <f>'P35'!$J$44</f>
        <v>0</v>
      </c>
      <c r="AA43" s="226" t="str">
        <f>'P35'!K44</f>
        <v>6</v>
      </c>
      <c r="AB43" s="242">
        <f>'P35'!$J$48</f>
        <v>0</v>
      </c>
      <c r="AC43" s="226" t="str">
        <f>'P35'!K48</f>
        <v>6</v>
      </c>
      <c r="AD43" s="242">
        <f>'P35'!$J$52</f>
        <v>0</v>
      </c>
      <c r="AE43" s="226" t="str">
        <f>'P35'!K52</f>
        <v>6</v>
      </c>
      <c r="AF43" s="242">
        <f>'P35'!$N$37</f>
        <v>0</v>
      </c>
      <c r="AG43" s="226" t="str">
        <f>'P35'!O37</f>
        <v>6</v>
      </c>
      <c r="AH43" s="242">
        <f>'P35'!$R$24</f>
        <v>0</v>
      </c>
      <c r="AI43" s="226" t="str">
        <f>'P35'!S24</f>
        <v>6</v>
      </c>
    </row>
    <row r="44" spans="1:35" s="236" customFormat="1" x14ac:dyDescent="0.2">
      <c r="A44" s="236">
        <f>Daten!A46</f>
        <v>36</v>
      </c>
      <c r="B44" s="236" t="str">
        <f>CONCATENATE(Daten!D46," ",Daten!C46)</f>
        <v xml:space="preserve"> </v>
      </c>
      <c r="C44" s="242">
        <f>'P36'!$J$24</f>
        <v>0</v>
      </c>
      <c r="D44" s="307" t="str">
        <f>'P36'!K24</f>
        <v>6</v>
      </c>
      <c r="E44" s="242">
        <f>'P36'!$J$26</f>
        <v>0</v>
      </c>
      <c r="F44" s="226" t="str">
        <f>'P36'!K26</f>
        <v>6</v>
      </c>
      <c r="G44" s="242">
        <f>'P36'!$J$28</f>
        <v>0</v>
      </c>
      <c r="H44" s="226" t="str">
        <f>'P36'!K28</f>
        <v>6</v>
      </c>
      <c r="I44" s="241"/>
      <c r="J44" s="226"/>
      <c r="K44" s="242">
        <f>'P36'!$E$33</f>
        <v>0</v>
      </c>
      <c r="L44" s="226" t="str">
        <f>'P36'!F33</f>
        <v>6</v>
      </c>
      <c r="M44" s="242">
        <f>'P36'!$E$34</f>
        <v>0</v>
      </c>
      <c r="N44" s="226" t="str">
        <f>'P36'!F34</f>
        <v>6</v>
      </c>
      <c r="O44" s="242">
        <f>'P36'!$N$24</f>
        <v>0</v>
      </c>
      <c r="P44" s="226" t="str">
        <f>'P36'!O24</f>
        <v>6</v>
      </c>
      <c r="Q44" s="242">
        <f>'P36'!$Q$24</f>
        <v>0</v>
      </c>
      <c r="R44" s="242">
        <f>'P36'!$J$37</f>
        <v>0</v>
      </c>
      <c r="S44" s="226" t="str">
        <f>'P36'!K37</f>
        <v>6</v>
      </c>
      <c r="T44" s="242">
        <f>'P36'!$J$39</f>
        <v>0</v>
      </c>
      <c r="U44" s="226" t="str">
        <f>'P36'!K39</f>
        <v>6</v>
      </c>
      <c r="V44" s="242">
        <f>'P36'!$J$41</f>
        <v>0</v>
      </c>
      <c r="W44" s="226" t="str">
        <f>'P36'!K41</f>
        <v>6</v>
      </c>
      <c r="X44" s="242">
        <f>'P36'!$L$37</f>
        <v>0</v>
      </c>
      <c r="Y44" s="226" t="str">
        <f>'P36'!M37</f>
        <v>6</v>
      </c>
      <c r="Z44" s="242">
        <f>'P36'!$J$44</f>
        <v>0</v>
      </c>
      <c r="AA44" s="226" t="str">
        <f>'P36'!K44</f>
        <v>6</v>
      </c>
      <c r="AB44" s="242">
        <f>'P36'!$J$48</f>
        <v>0</v>
      </c>
      <c r="AC44" s="226" t="str">
        <f>'P36'!K48</f>
        <v>6</v>
      </c>
      <c r="AD44" s="242">
        <f>'P36'!$J$52</f>
        <v>0</v>
      </c>
      <c r="AE44" s="226" t="str">
        <f>'P36'!K52</f>
        <v>6</v>
      </c>
      <c r="AF44" s="242">
        <f>'P36'!$N$37</f>
        <v>0</v>
      </c>
      <c r="AG44" s="226" t="str">
        <f>'P36'!O37</f>
        <v>6</v>
      </c>
      <c r="AH44" s="242">
        <f>'P36'!$R$24</f>
        <v>0</v>
      </c>
      <c r="AI44" s="226" t="str">
        <f>'P36'!S24</f>
        <v>6</v>
      </c>
    </row>
    <row r="45" spans="1:35" s="236" customFormat="1" x14ac:dyDescent="0.2">
      <c r="A45" s="236">
        <f>Daten!A47</f>
        <v>37</v>
      </c>
      <c r="B45" s="236" t="str">
        <f>CONCATENATE(Daten!D47," ",Daten!C47)</f>
        <v xml:space="preserve"> </v>
      </c>
      <c r="C45" s="242">
        <f>'P37'!$J$24</f>
        <v>0</v>
      </c>
      <c r="D45" s="307" t="str">
        <f>'P37'!K24</f>
        <v>6</v>
      </c>
      <c r="E45" s="242">
        <f>'P37'!$J$26</f>
        <v>0</v>
      </c>
      <c r="F45" s="226" t="str">
        <f>'P37'!K26</f>
        <v>6</v>
      </c>
      <c r="G45" s="242">
        <f>'P37'!$J$28</f>
        <v>0</v>
      </c>
      <c r="H45" s="226" t="str">
        <f>'P37'!K28</f>
        <v>6</v>
      </c>
      <c r="I45" s="241"/>
      <c r="J45" s="226"/>
      <c r="K45" s="242">
        <f>'P37'!$E$33</f>
        <v>0</v>
      </c>
      <c r="L45" s="226" t="str">
        <f>'P37'!F33</f>
        <v>6</v>
      </c>
      <c r="M45" s="242">
        <f>'P37'!$E$34</f>
        <v>0</v>
      </c>
      <c r="N45" s="226" t="str">
        <f>'P37'!F34</f>
        <v>6</v>
      </c>
      <c r="O45" s="242">
        <f>'P37'!$N$24</f>
        <v>0</v>
      </c>
      <c r="P45" s="226" t="str">
        <f>'P37'!O24</f>
        <v>6</v>
      </c>
      <c r="Q45" s="242">
        <f>'P37'!$Q$24</f>
        <v>0</v>
      </c>
      <c r="R45" s="242">
        <f>'P37'!$J$37</f>
        <v>0</v>
      </c>
      <c r="S45" s="226" t="str">
        <f>'P37'!K37</f>
        <v>6</v>
      </c>
      <c r="T45" s="242">
        <f>'P37'!$J$39</f>
        <v>0</v>
      </c>
      <c r="U45" s="226" t="str">
        <f>'P37'!K39</f>
        <v>6</v>
      </c>
      <c r="V45" s="242">
        <f>'P37'!$J$41</f>
        <v>0</v>
      </c>
      <c r="W45" s="226" t="str">
        <f>'P37'!K41</f>
        <v>6</v>
      </c>
      <c r="X45" s="242">
        <f>'P37'!$L$37</f>
        <v>0</v>
      </c>
      <c r="Y45" s="226" t="str">
        <f>'P37'!M37</f>
        <v>6</v>
      </c>
      <c r="Z45" s="242">
        <f>'P37'!$J$44</f>
        <v>0</v>
      </c>
      <c r="AA45" s="226" t="str">
        <f>'P37'!K44</f>
        <v>6</v>
      </c>
      <c r="AB45" s="242">
        <f>'P37'!$J$48</f>
        <v>0</v>
      </c>
      <c r="AC45" s="226" t="str">
        <f>'P37'!K48</f>
        <v>6</v>
      </c>
      <c r="AD45" s="242">
        <f>'P37'!$J$52</f>
        <v>0</v>
      </c>
      <c r="AE45" s="226" t="str">
        <f>'P37'!K52</f>
        <v>6</v>
      </c>
      <c r="AF45" s="242">
        <f>'P37'!$N$37</f>
        <v>0</v>
      </c>
      <c r="AG45" s="226" t="str">
        <f>'P37'!O37</f>
        <v>6</v>
      </c>
      <c r="AH45" s="242">
        <f>'P37'!$R$24</f>
        <v>0</v>
      </c>
      <c r="AI45" s="226" t="str">
        <f>'P37'!S24</f>
        <v>6</v>
      </c>
    </row>
    <row r="46" spans="1:35" s="236" customFormat="1" x14ac:dyDescent="0.2">
      <c r="A46" s="236">
        <f>Daten!A48</f>
        <v>38</v>
      </c>
      <c r="B46" s="236" t="str">
        <f>CONCATENATE(Daten!D48," ",Daten!C48)</f>
        <v xml:space="preserve"> </v>
      </c>
      <c r="C46" s="242">
        <f>'P38'!$J$24</f>
        <v>0</v>
      </c>
      <c r="D46" s="307" t="str">
        <f>'P38'!K24</f>
        <v>6</v>
      </c>
      <c r="E46" s="242">
        <f>'P38'!$J$26</f>
        <v>0</v>
      </c>
      <c r="F46" s="226" t="str">
        <f>'P38'!K26</f>
        <v>6</v>
      </c>
      <c r="G46" s="242">
        <f>'P38'!$J$28</f>
        <v>0</v>
      </c>
      <c r="H46" s="226" t="str">
        <f>'P38'!K28</f>
        <v>6</v>
      </c>
      <c r="I46" s="241"/>
      <c r="J46" s="226"/>
      <c r="K46" s="242">
        <f>'P38'!$E$33</f>
        <v>0</v>
      </c>
      <c r="L46" s="226" t="str">
        <f>'P38'!F33</f>
        <v>6</v>
      </c>
      <c r="M46" s="242">
        <f>'P38'!$E$34</f>
        <v>0</v>
      </c>
      <c r="N46" s="226" t="str">
        <f>'P38'!F34</f>
        <v>6</v>
      </c>
      <c r="O46" s="242">
        <f>'P38'!$N$24</f>
        <v>0</v>
      </c>
      <c r="P46" s="226" t="str">
        <f>'P38'!O24</f>
        <v>6</v>
      </c>
      <c r="Q46" s="242">
        <f>'P38'!$Q$24</f>
        <v>0</v>
      </c>
      <c r="R46" s="242">
        <f>'P38'!$J$37</f>
        <v>0</v>
      </c>
      <c r="S46" s="226" t="str">
        <f>'P38'!K37</f>
        <v>6</v>
      </c>
      <c r="T46" s="242">
        <f>'P38'!$J$39</f>
        <v>0</v>
      </c>
      <c r="U46" s="226" t="str">
        <f>'P38'!K39</f>
        <v>6</v>
      </c>
      <c r="V46" s="242">
        <f>'P38'!$J$41</f>
        <v>0</v>
      </c>
      <c r="W46" s="226" t="str">
        <f>'P38'!K41</f>
        <v>6</v>
      </c>
      <c r="X46" s="242">
        <f>'P38'!$L$37</f>
        <v>0</v>
      </c>
      <c r="Y46" s="226" t="str">
        <f>'P38'!M37</f>
        <v>6</v>
      </c>
      <c r="Z46" s="242">
        <f>'P38'!$J$44</f>
        <v>0</v>
      </c>
      <c r="AA46" s="226" t="str">
        <f>'P38'!K44</f>
        <v>6</v>
      </c>
      <c r="AB46" s="242">
        <f>'P38'!$J$48</f>
        <v>0</v>
      </c>
      <c r="AC46" s="226" t="str">
        <f>'P38'!K48</f>
        <v>6</v>
      </c>
      <c r="AD46" s="242">
        <f>'P38'!$J$52</f>
        <v>0</v>
      </c>
      <c r="AE46" s="226" t="str">
        <f>'P38'!K52</f>
        <v>6</v>
      </c>
      <c r="AF46" s="242">
        <f>'P38'!$N$37</f>
        <v>0</v>
      </c>
      <c r="AG46" s="226" t="str">
        <f>'P38'!O37</f>
        <v>6</v>
      </c>
      <c r="AH46" s="242">
        <f>'P38'!$R$24</f>
        <v>0</v>
      </c>
      <c r="AI46" s="226" t="str">
        <f>'P38'!S24</f>
        <v>6</v>
      </c>
    </row>
    <row r="47" spans="1:35" s="236" customFormat="1" x14ac:dyDescent="0.2">
      <c r="A47" s="236">
        <f>Daten!A49</f>
        <v>39</v>
      </c>
      <c r="B47" s="236" t="str">
        <f>CONCATENATE(Daten!D49," ",Daten!C49)</f>
        <v xml:space="preserve"> </v>
      </c>
      <c r="C47" s="242">
        <f>'P39'!$J$24</f>
        <v>0</v>
      </c>
      <c r="D47" s="307" t="str">
        <f>'P39'!K24</f>
        <v>6</v>
      </c>
      <c r="E47" s="242">
        <f>'P39'!$J$26</f>
        <v>0</v>
      </c>
      <c r="F47" s="226" t="str">
        <f>'P39'!K26</f>
        <v>6</v>
      </c>
      <c r="G47" s="242">
        <f>'P39'!$J$28</f>
        <v>0</v>
      </c>
      <c r="H47" s="226" t="str">
        <f>'P39'!K28</f>
        <v>6</v>
      </c>
      <c r="I47" s="241"/>
      <c r="J47" s="226"/>
      <c r="K47" s="242">
        <f>'P39'!$E$33</f>
        <v>0</v>
      </c>
      <c r="L47" s="226" t="str">
        <f>'P39'!F33</f>
        <v>6</v>
      </c>
      <c r="M47" s="242">
        <f>'P39'!$E$34</f>
        <v>0</v>
      </c>
      <c r="N47" s="226" t="str">
        <f>'P39'!F34</f>
        <v>6</v>
      </c>
      <c r="O47" s="242">
        <f>'P39'!$N$24</f>
        <v>0</v>
      </c>
      <c r="P47" s="226" t="str">
        <f>'P39'!O24</f>
        <v>6</v>
      </c>
      <c r="Q47" s="242">
        <f>'P39'!$Q$24</f>
        <v>0</v>
      </c>
      <c r="R47" s="242">
        <f>'P39'!$J$37</f>
        <v>0</v>
      </c>
      <c r="S47" s="226" t="str">
        <f>'P39'!K37</f>
        <v>6</v>
      </c>
      <c r="T47" s="242">
        <f>'P39'!$J$39</f>
        <v>0</v>
      </c>
      <c r="U47" s="226" t="str">
        <f>'P39'!K39</f>
        <v>6</v>
      </c>
      <c r="V47" s="242">
        <f>'P39'!$J$41</f>
        <v>0</v>
      </c>
      <c r="W47" s="226" t="str">
        <f>'P39'!K41</f>
        <v>6</v>
      </c>
      <c r="X47" s="242">
        <f>'P39'!$L$37</f>
        <v>0</v>
      </c>
      <c r="Y47" s="226" t="str">
        <f>'P39'!M37</f>
        <v>6</v>
      </c>
      <c r="Z47" s="242">
        <f>'P39'!$J$44</f>
        <v>0</v>
      </c>
      <c r="AA47" s="226" t="str">
        <f>'P39'!K44</f>
        <v>6</v>
      </c>
      <c r="AB47" s="242">
        <f>'P39'!$J$48</f>
        <v>0</v>
      </c>
      <c r="AC47" s="226" t="str">
        <f>'P39'!K48</f>
        <v>6</v>
      </c>
      <c r="AD47" s="242">
        <f>'P39'!$J$52</f>
        <v>0</v>
      </c>
      <c r="AE47" s="226" t="str">
        <f>'P39'!K52</f>
        <v>6</v>
      </c>
      <c r="AF47" s="242">
        <f>'P39'!$N$37</f>
        <v>0</v>
      </c>
      <c r="AG47" s="226" t="str">
        <f>'P39'!O37</f>
        <v>6</v>
      </c>
      <c r="AH47" s="242">
        <f>'P39'!$R$24</f>
        <v>0</v>
      </c>
      <c r="AI47" s="226" t="str">
        <f>'P39'!S24</f>
        <v>6</v>
      </c>
    </row>
    <row r="48" spans="1:35" s="236" customFormat="1" x14ac:dyDescent="0.2">
      <c r="A48" s="236">
        <f>Daten!A50</f>
        <v>40</v>
      </c>
      <c r="B48" s="236" t="str">
        <f>CONCATENATE(Daten!D50," ",Daten!C50)</f>
        <v xml:space="preserve"> </v>
      </c>
      <c r="C48" s="242">
        <f>'P40'!$J$24</f>
        <v>0</v>
      </c>
      <c r="D48" s="307" t="str">
        <f>'P40'!K24</f>
        <v>6</v>
      </c>
      <c r="E48" s="242">
        <f>'P40'!$J$26</f>
        <v>0</v>
      </c>
      <c r="F48" s="226" t="str">
        <f>'P40'!K26</f>
        <v>6</v>
      </c>
      <c r="G48" s="242">
        <f>'P40'!$J$28</f>
        <v>0</v>
      </c>
      <c r="H48" s="226" t="str">
        <f>'P40'!K28</f>
        <v>6</v>
      </c>
      <c r="I48" s="241"/>
      <c r="J48" s="226"/>
      <c r="K48" s="242">
        <f>'P40'!$E$33</f>
        <v>0</v>
      </c>
      <c r="L48" s="226" t="str">
        <f>'P40'!F33</f>
        <v>6</v>
      </c>
      <c r="M48" s="242">
        <f>'P40'!$E$34</f>
        <v>0</v>
      </c>
      <c r="N48" s="226" t="str">
        <f>'P40'!F34</f>
        <v>6</v>
      </c>
      <c r="O48" s="242">
        <f>'P40'!$N$24</f>
        <v>0</v>
      </c>
      <c r="P48" s="226" t="str">
        <f>'P40'!O24</f>
        <v>6</v>
      </c>
      <c r="Q48" s="242">
        <f>'P40'!$Q$24</f>
        <v>0</v>
      </c>
      <c r="R48" s="242">
        <f>'P40'!$J$37</f>
        <v>0</v>
      </c>
      <c r="S48" s="226" t="str">
        <f>'P40'!K37</f>
        <v>6</v>
      </c>
      <c r="T48" s="242">
        <f>'P40'!$J$39</f>
        <v>0</v>
      </c>
      <c r="U48" s="226" t="str">
        <f>'P40'!K39</f>
        <v>6</v>
      </c>
      <c r="V48" s="242">
        <f>'P40'!$J$41</f>
        <v>0</v>
      </c>
      <c r="W48" s="226" t="str">
        <f>'P40'!K41</f>
        <v>6</v>
      </c>
      <c r="X48" s="242">
        <f>'P40'!$L$37</f>
        <v>0</v>
      </c>
      <c r="Y48" s="226" t="str">
        <f>'P40'!M37</f>
        <v>6</v>
      </c>
      <c r="Z48" s="242">
        <f>'P40'!$J$44</f>
        <v>0</v>
      </c>
      <c r="AA48" s="226" t="str">
        <f>'P40'!K44</f>
        <v>6</v>
      </c>
      <c r="AB48" s="242">
        <f>'P40'!$J$48</f>
        <v>0</v>
      </c>
      <c r="AC48" s="226" t="str">
        <f>'P40'!K48</f>
        <v>6</v>
      </c>
      <c r="AD48" s="242">
        <f>'P40'!$J$52</f>
        <v>0</v>
      </c>
      <c r="AE48" s="226" t="str">
        <f>'P40'!K52</f>
        <v>6</v>
      </c>
      <c r="AF48" s="242">
        <f>'P40'!$N$37</f>
        <v>0</v>
      </c>
      <c r="AG48" s="226" t="str">
        <f>'P40'!O37</f>
        <v>6</v>
      </c>
      <c r="AH48" s="242">
        <f>'P40'!$R$24</f>
        <v>0</v>
      </c>
      <c r="AI48" s="226" t="str">
        <f>'P40'!S24</f>
        <v>6</v>
      </c>
    </row>
    <row r="49" spans="1:35" s="236" customFormat="1" x14ac:dyDescent="0.2">
      <c r="A49" s="236">
        <f>Daten!A51</f>
        <v>41</v>
      </c>
      <c r="B49" s="236" t="str">
        <f>CONCATENATE(Daten!D51," ",Daten!C51)</f>
        <v xml:space="preserve"> </v>
      </c>
      <c r="C49" s="242">
        <f>'P41'!$J$24</f>
        <v>0</v>
      </c>
      <c r="D49" s="307" t="str">
        <f>'P41'!K24</f>
        <v>6</v>
      </c>
      <c r="E49" s="242">
        <f>'P41'!$J$26</f>
        <v>0</v>
      </c>
      <c r="F49" s="226" t="str">
        <f>'P41'!K26</f>
        <v>6</v>
      </c>
      <c r="G49" s="242">
        <f>'P41'!$J$28</f>
        <v>0</v>
      </c>
      <c r="H49" s="226" t="str">
        <f>'P41'!K28</f>
        <v>6</v>
      </c>
      <c r="I49" s="241"/>
      <c r="J49" s="226"/>
      <c r="K49" s="242">
        <f>'P41'!$E$33</f>
        <v>0</v>
      </c>
      <c r="L49" s="226" t="str">
        <f>'P41'!F33</f>
        <v>6</v>
      </c>
      <c r="M49" s="242">
        <f>'P41'!$E$34</f>
        <v>0</v>
      </c>
      <c r="N49" s="226" t="str">
        <f>'P41'!F34</f>
        <v>6</v>
      </c>
      <c r="O49" s="242">
        <f>'P41'!$N$24</f>
        <v>0</v>
      </c>
      <c r="P49" s="226" t="str">
        <f>'P41'!O24</f>
        <v>6</v>
      </c>
      <c r="Q49" s="242">
        <f>'P41'!$Q$24</f>
        <v>0</v>
      </c>
      <c r="R49" s="242">
        <f>'P41'!$J$37</f>
        <v>0</v>
      </c>
      <c r="S49" s="226" t="str">
        <f>'P41'!K37</f>
        <v>6</v>
      </c>
      <c r="T49" s="242">
        <f>'P41'!$J$39</f>
        <v>0</v>
      </c>
      <c r="U49" s="226" t="str">
        <f>'P41'!K39</f>
        <v>6</v>
      </c>
      <c r="V49" s="242">
        <f>'P41'!$J$41</f>
        <v>0</v>
      </c>
      <c r="W49" s="226" t="str">
        <f>'P41'!K41</f>
        <v>6</v>
      </c>
      <c r="X49" s="242">
        <f>'P41'!$L$37</f>
        <v>0</v>
      </c>
      <c r="Y49" s="226" t="str">
        <f>'P41'!M37</f>
        <v>6</v>
      </c>
      <c r="Z49" s="242">
        <f>'P41'!$J$44</f>
        <v>0</v>
      </c>
      <c r="AA49" s="226" t="str">
        <f>'P41'!K44</f>
        <v>6</v>
      </c>
      <c r="AB49" s="242">
        <f>'P41'!$J$48</f>
        <v>0</v>
      </c>
      <c r="AC49" s="226" t="str">
        <f>'P41'!K48</f>
        <v>6</v>
      </c>
      <c r="AD49" s="242">
        <f>'P41'!$J$52</f>
        <v>0</v>
      </c>
      <c r="AE49" s="226" t="str">
        <f>'P41'!K52</f>
        <v>6</v>
      </c>
      <c r="AF49" s="242">
        <f>'P41'!$N$37</f>
        <v>0</v>
      </c>
      <c r="AG49" s="226" t="str">
        <f>'P41'!O37</f>
        <v>6</v>
      </c>
      <c r="AH49" s="242">
        <f>'P41'!$R$24</f>
        <v>0</v>
      </c>
      <c r="AI49" s="226" t="str">
        <f>'P41'!S24</f>
        <v>6</v>
      </c>
    </row>
    <row r="50" spans="1:35" s="236" customFormat="1" x14ac:dyDescent="0.2">
      <c r="A50" s="236">
        <f>Daten!A52</f>
        <v>42</v>
      </c>
      <c r="B50" s="236" t="str">
        <f>CONCATENATE(Daten!D52," ",Daten!C52)</f>
        <v xml:space="preserve"> </v>
      </c>
      <c r="C50" s="242">
        <f>'P42'!$J$24</f>
        <v>0</v>
      </c>
      <c r="D50" s="307" t="str">
        <f>'P42'!K24</f>
        <v>6</v>
      </c>
      <c r="E50" s="242">
        <f>'P42'!$J$26</f>
        <v>0</v>
      </c>
      <c r="F50" s="226" t="str">
        <f>'P42'!K26</f>
        <v>6</v>
      </c>
      <c r="G50" s="242">
        <f>'P42'!$J$28</f>
        <v>0</v>
      </c>
      <c r="H50" s="226" t="str">
        <f>'P42'!K28</f>
        <v>6</v>
      </c>
      <c r="I50" s="241"/>
      <c r="J50" s="226"/>
      <c r="K50" s="242">
        <f>'P42'!$E$33</f>
        <v>0</v>
      </c>
      <c r="L50" s="226" t="str">
        <f>'P42'!F33</f>
        <v>6</v>
      </c>
      <c r="M50" s="242">
        <f>'P42'!$E$34</f>
        <v>0</v>
      </c>
      <c r="N50" s="226" t="str">
        <f>'P42'!F34</f>
        <v>6</v>
      </c>
      <c r="O50" s="242">
        <f>'P42'!$N$24</f>
        <v>0</v>
      </c>
      <c r="P50" s="226" t="str">
        <f>'P42'!O24</f>
        <v>6</v>
      </c>
      <c r="Q50" s="242">
        <f>'P42'!$Q$24</f>
        <v>0</v>
      </c>
      <c r="R50" s="242">
        <f>'P42'!$J$37</f>
        <v>0</v>
      </c>
      <c r="S50" s="226" t="str">
        <f>'P42'!K37</f>
        <v>6</v>
      </c>
      <c r="T50" s="242">
        <f>'P42'!$J$39</f>
        <v>0</v>
      </c>
      <c r="U50" s="226" t="str">
        <f>'P42'!K39</f>
        <v>6</v>
      </c>
      <c r="V50" s="242">
        <f>'P42'!$J$41</f>
        <v>0</v>
      </c>
      <c r="W50" s="226" t="str">
        <f>'P42'!K41</f>
        <v>6</v>
      </c>
      <c r="X50" s="242">
        <f>'P42'!$L$37</f>
        <v>0</v>
      </c>
      <c r="Y50" s="226" t="str">
        <f>'P42'!M37</f>
        <v>6</v>
      </c>
      <c r="Z50" s="242">
        <f>'P42'!$J$44</f>
        <v>0</v>
      </c>
      <c r="AA50" s="226" t="str">
        <f>'P42'!K44</f>
        <v>6</v>
      </c>
      <c r="AB50" s="242">
        <f>'P42'!$J$48</f>
        <v>0</v>
      </c>
      <c r="AC50" s="226" t="str">
        <f>'P42'!K48</f>
        <v>6</v>
      </c>
      <c r="AD50" s="242">
        <f>'P42'!$J$52</f>
        <v>0</v>
      </c>
      <c r="AE50" s="226" t="str">
        <f>'P42'!K52</f>
        <v>6</v>
      </c>
      <c r="AF50" s="242">
        <f>'P42'!$N$37</f>
        <v>0</v>
      </c>
      <c r="AG50" s="226" t="str">
        <f>'P42'!O37</f>
        <v>6</v>
      </c>
      <c r="AH50" s="242">
        <f>'P42'!$R$24</f>
        <v>0</v>
      </c>
      <c r="AI50" s="226" t="str">
        <f>'P42'!S24</f>
        <v>6</v>
      </c>
    </row>
    <row r="51" spans="1:35" s="236" customFormat="1" x14ac:dyDescent="0.2">
      <c r="A51" s="236">
        <f>Daten!A53</f>
        <v>43</v>
      </c>
      <c r="B51" s="236" t="str">
        <f>CONCATENATE(Daten!D53," ",Daten!C53)</f>
        <v xml:space="preserve"> </v>
      </c>
      <c r="C51" s="242">
        <f>'P43'!$J$24</f>
        <v>0</v>
      </c>
      <c r="D51" s="307" t="str">
        <f>'P43'!K24</f>
        <v>6</v>
      </c>
      <c r="E51" s="242">
        <f>'P43'!$J$26</f>
        <v>0</v>
      </c>
      <c r="F51" s="226" t="str">
        <f>'P43'!K26</f>
        <v>6</v>
      </c>
      <c r="G51" s="242">
        <f>'P43'!$J$28</f>
        <v>0</v>
      </c>
      <c r="H51" s="226" t="str">
        <f>'P43'!K28</f>
        <v>6</v>
      </c>
      <c r="I51" s="241"/>
      <c r="J51" s="226"/>
      <c r="K51" s="242">
        <f>'P43'!$E$33</f>
        <v>0</v>
      </c>
      <c r="L51" s="226" t="str">
        <f>'P43'!F33</f>
        <v>6</v>
      </c>
      <c r="M51" s="242">
        <f>'P43'!$E$34</f>
        <v>0</v>
      </c>
      <c r="N51" s="226" t="str">
        <f>'P43'!F34</f>
        <v>6</v>
      </c>
      <c r="O51" s="242">
        <f>'P43'!$N$24</f>
        <v>0</v>
      </c>
      <c r="P51" s="226" t="str">
        <f>'P43'!O24</f>
        <v>6</v>
      </c>
      <c r="Q51" s="242">
        <f>'P43'!$Q$24</f>
        <v>0</v>
      </c>
      <c r="R51" s="242">
        <f>'P43'!$J$37</f>
        <v>0</v>
      </c>
      <c r="S51" s="226" t="str">
        <f>'P43'!K37</f>
        <v>6</v>
      </c>
      <c r="T51" s="242">
        <f>'P43'!$J$39</f>
        <v>0</v>
      </c>
      <c r="U51" s="226" t="str">
        <f>'P43'!K39</f>
        <v>6</v>
      </c>
      <c r="V51" s="242">
        <f>'P43'!$J$41</f>
        <v>0</v>
      </c>
      <c r="W51" s="226" t="str">
        <f>'P43'!K41</f>
        <v>6</v>
      </c>
      <c r="X51" s="242">
        <f>'P43'!$L$37</f>
        <v>0</v>
      </c>
      <c r="Y51" s="226" t="str">
        <f>'P43'!M37</f>
        <v>6</v>
      </c>
      <c r="Z51" s="242">
        <f>'P43'!$J$44</f>
        <v>0</v>
      </c>
      <c r="AA51" s="226" t="str">
        <f>'P43'!K44</f>
        <v>6</v>
      </c>
      <c r="AB51" s="242">
        <f>'P43'!$J$48</f>
        <v>0</v>
      </c>
      <c r="AC51" s="226" t="str">
        <f>'P43'!K48</f>
        <v>6</v>
      </c>
      <c r="AD51" s="242">
        <f>'P43'!$J$52</f>
        <v>0</v>
      </c>
      <c r="AE51" s="226" t="str">
        <f>'P43'!K52</f>
        <v>6</v>
      </c>
      <c r="AF51" s="242">
        <f>'P43'!$N$37</f>
        <v>0</v>
      </c>
      <c r="AG51" s="226" t="str">
        <f>'P43'!O37</f>
        <v>6</v>
      </c>
      <c r="AH51" s="242">
        <f>'P43'!$R$24</f>
        <v>0</v>
      </c>
      <c r="AI51" s="226" t="str">
        <f>'P43'!S24</f>
        <v>6</v>
      </c>
    </row>
    <row r="52" spans="1:35" s="236" customFormat="1" x14ac:dyDescent="0.2">
      <c r="A52" s="236">
        <f>Daten!A54</f>
        <v>44</v>
      </c>
      <c r="B52" s="236" t="str">
        <f>CONCATENATE(Daten!D54," ",Daten!C54)</f>
        <v xml:space="preserve"> </v>
      </c>
      <c r="C52" s="242">
        <f>'P44'!$J$24</f>
        <v>0</v>
      </c>
      <c r="D52" s="307" t="str">
        <f>'P44'!K24</f>
        <v>6</v>
      </c>
      <c r="E52" s="242">
        <f>'P44'!$J$26</f>
        <v>0</v>
      </c>
      <c r="F52" s="226" t="str">
        <f>'P44'!K26</f>
        <v>6</v>
      </c>
      <c r="G52" s="242">
        <f>'P44'!$J$28</f>
        <v>0</v>
      </c>
      <c r="H52" s="226" t="str">
        <f>'P44'!K28</f>
        <v>6</v>
      </c>
      <c r="I52" s="241"/>
      <c r="J52" s="226"/>
      <c r="K52" s="242">
        <f>'P44'!$E$33</f>
        <v>0</v>
      </c>
      <c r="L52" s="226" t="str">
        <f>'P44'!F33</f>
        <v>6</v>
      </c>
      <c r="M52" s="242">
        <f>'P44'!$E$34</f>
        <v>0</v>
      </c>
      <c r="N52" s="226" t="str">
        <f>'P44'!F34</f>
        <v>6</v>
      </c>
      <c r="O52" s="242">
        <f>'P44'!$N$24</f>
        <v>0</v>
      </c>
      <c r="P52" s="226" t="str">
        <f>'P44'!O24</f>
        <v>6</v>
      </c>
      <c r="Q52" s="242">
        <f>'P44'!$Q$24</f>
        <v>0</v>
      </c>
      <c r="R52" s="242">
        <f>'P44'!$J$37</f>
        <v>0</v>
      </c>
      <c r="S52" s="226" t="str">
        <f>'P44'!K37</f>
        <v>6</v>
      </c>
      <c r="T52" s="242">
        <f>'P44'!$J$39</f>
        <v>0</v>
      </c>
      <c r="U52" s="226" t="str">
        <f>'P44'!K39</f>
        <v>6</v>
      </c>
      <c r="V52" s="242">
        <f>'P44'!$J$41</f>
        <v>0</v>
      </c>
      <c r="W52" s="226" t="str">
        <f>'P44'!K41</f>
        <v>6</v>
      </c>
      <c r="X52" s="242">
        <f>'P44'!$L$37</f>
        <v>0</v>
      </c>
      <c r="Y52" s="226" t="str">
        <f>'P44'!M37</f>
        <v>6</v>
      </c>
      <c r="Z52" s="242">
        <f>'P44'!$J$44</f>
        <v>0</v>
      </c>
      <c r="AA52" s="226" t="str">
        <f>'P44'!K44</f>
        <v>6</v>
      </c>
      <c r="AB52" s="242">
        <f>'P44'!$J$48</f>
        <v>0</v>
      </c>
      <c r="AC52" s="226" t="str">
        <f>'P44'!K48</f>
        <v>6</v>
      </c>
      <c r="AD52" s="242">
        <f>'P44'!$J$52</f>
        <v>0</v>
      </c>
      <c r="AE52" s="226" t="str">
        <f>'P44'!K52</f>
        <v>6</v>
      </c>
      <c r="AF52" s="242">
        <f>'P44'!$N$37</f>
        <v>0</v>
      </c>
      <c r="AG52" s="226" t="str">
        <f>'P44'!O37</f>
        <v>6</v>
      </c>
      <c r="AH52" s="242">
        <f>'P44'!$R$24</f>
        <v>0</v>
      </c>
      <c r="AI52" s="226" t="str">
        <f>'P44'!S24</f>
        <v>6</v>
      </c>
    </row>
    <row r="53" spans="1:35" s="236" customFormat="1" x14ac:dyDescent="0.2">
      <c r="A53" s="236">
        <f>Daten!A55</f>
        <v>45</v>
      </c>
      <c r="B53" s="236" t="str">
        <f>CONCATENATE(Daten!D55," ",Daten!C55)</f>
        <v xml:space="preserve"> </v>
      </c>
      <c r="C53" s="242">
        <f>'P45'!$J$24</f>
        <v>0</v>
      </c>
      <c r="D53" s="307" t="str">
        <f>'P45'!K24</f>
        <v>6</v>
      </c>
      <c r="E53" s="242">
        <f>'P45'!$J$26</f>
        <v>0</v>
      </c>
      <c r="F53" s="226" t="str">
        <f>'P45'!K26</f>
        <v>6</v>
      </c>
      <c r="G53" s="242">
        <f>'P45'!$J$28</f>
        <v>0</v>
      </c>
      <c r="H53" s="226" t="str">
        <f>'P45'!K28</f>
        <v>6</v>
      </c>
      <c r="I53" s="241"/>
      <c r="J53" s="226"/>
      <c r="K53" s="242">
        <f>'P45'!$E$33</f>
        <v>0</v>
      </c>
      <c r="L53" s="226" t="str">
        <f>'P45'!F33</f>
        <v>6</v>
      </c>
      <c r="M53" s="242">
        <f>'P45'!$E$34</f>
        <v>0</v>
      </c>
      <c r="N53" s="226" t="str">
        <f>'P45'!F34</f>
        <v>6</v>
      </c>
      <c r="O53" s="242">
        <f>'P45'!$N$24</f>
        <v>0</v>
      </c>
      <c r="P53" s="226" t="str">
        <f>'P45'!O24</f>
        <v>6</v>
      </c>
      <c r="Q53" s="242">
        <f>'P45'!$Q$24</f>
        <v>0</v>
      </c>
      <c r="R53" s="242">
        <f>'P45'!$J$37</f>
        <v>0</v>
      </c>
      <c r="S53" s="226" t="str">
        <f>'P45'!K37</f>
        <v>6</v>
      </c>
      <c r="T53" s="242">
        <f>'P45'!$J$39</f>
        <v>0</v>
      </c>
      <c r="U53" s="226" t="str">
        <f>'P45'!K39</f>
        <v>6</v>
      </c>
      <c r="V53" s="242">
        <f>'P45'!$J$41</f>
        <v>0</v>
      </c>
      <c r="W53" s="226" t="str">
        <f>'P45'!K41</f>
        <v>6</v>
      </c>
      <c r="X53" s="242">
        <f>'P45'!$L$37</f>
        <v>0</v>
      </c>
      <c r="Y53" s="226" t="str">
        <f>'P45'!M37</f>
        <v>6</v>
      </c>
      <c r="Z53" s="242">
        <f>'P45'!$J$44</f>
        <v>0</v>
      </c>
      <c r="AA53" s="226" t="str">
        <f>'P45'!K44</f>
        <v>6</v>
      </c>
      <c r="AB53" s="242">
        <f>'P45'!$J$48</f>
        <v>0</v>
      </c>
      <c r="AC53" s="226" t="str">
        <f>'P45'!K48</f>
        <v>6</v>
      </c>
      <c r="AD53" s="242">
        <f>'P45'!$J$52</f>
        <v>0</v>
      </c>
      <c r="AE53" s="226" t="str">
        <f>'P45'!K52</f>
        <v>6</v>
      </c>
      <c r="AF53" s="242">
        <f>'P45'!$N$37</f>
        <v>0</v>
      </c>
      <c r="AG53" s="226" t="str">
        <f>'P45'!O37</f>
        <v>6</v>
      </c>
      <c r="AH53" s="242">
        <f>'P45'!$R$24</f>
        <v>0</v>
      </c>
      <c r="AI53" s="226" t="str">
        <f>'P45'!S24</f>
        <v>6</v>
      </c>
    </row>
    <row r="54" spans="1:35" s="236" customFormat="1" x14ac:dyDescent="0.2">
      <c r="A54" s="236">
        <f>Daten!A56</f>
        <v>46</v>
      </c>
      <c r="B54" s="236" t="str">
        <f>CONCATENATE(Daten!D56," ",Daten!C56)</f>
        <v xml:space="preserve"> </v>
      </c>
      <c r="C54" s="242">
        <f>'P46'!$J$24</f>
        <v>0</v>
      </c>
      <c r="D54" s="307" t="str">
        <f>'P46'!K24</f>
        <v>6</v>
      </c>
      <c r="E54" s="242">
        <f>'P46'!$J$26</f>
        <v>0</v>
      </c>
      <c r="F54" s="226" t="str">
        <f>'P46'!K26</f>
        <v>6</v>
      </c>
      <c r="G54" s="242">
        <f>'P46'!$J$28</f>
        <v>0</v>
      </c>
      <c r="H54" s="226" t="str">
        <f>'P46'!K28</f>
        <v>6</v>
      </c>
      <c r="I54" s="241"/>
      <c r="J54" s="226"/>
      <c r="K54" s="242">
        <f>'P46'!$E$33</f>
        <v>0</v>
      </c>
      <c r="L54" s="226" t="str">
        <f>'P46'!F33</f>
        <v>6</v>
      </c>
      <c r="M54" s="242">
        <f>'P46'!$E$34</f>
        <v>0</v>
      </c>
      <c r="N54" s="226" t="str">
        <f>'P46'!F34</f>
        <v>6</v>
      </c>
      <c r="O54" s="242">
        <f>'P46'!$N$24</f>
        <v>0</v>
      </c>
      <c r="P54" s="226" t="str">
        <f>'P46'!O24</f>
        <v>6</v>
      </c>
      <c r="Q54" s="242">
        <f>'P46'!$Q$24</f>
        <v>0</v>
      </c>
      <c r="R54" s="242">
        <f>'P46'!$J$37</f>
        <v>0</v>
      </c>
      <c r="S54" s="226" t="str">
        <f>'P46'!K37</f>
        <v>6</v>
      </c>
      <c r="T54" s="242">
        <f>'P46'!$J$39</f>
        <v>0</v>
      </c>
      <c r="U54" s="226" t="str">
        <f>'P46'!K39</f>
        <v>6</v>
      </c>
      <c r="V54" s="242">
        <f>'P46'!$J$41</f>
        <v>0</v>
      </c>
      <c r="W54" s="226" t="str">
        <f>'P46'!K41</f>
        <v>6</v>
      </c>
      <c r="X54" s="242">
        <f>'P46'!$L$37</f>
        <v>0</v>
      </c>
      <c r="Y54" s="226" t="str">
        <f>'P46'!M37</f>
        <v>6</v>
      </c>
      <c r="Z54" s="242">
        <f>'P46'!$J$44</f>
        <v>0</v>
      </c>
      <c r="AA54" s="226" t="str">
        <f>'P46'!K44</f>
        <v>6</v>
      </c>
      <c r="AB54" s="242">
        <f>'P46'!$J$48</f>
        <v>0</v>
      </c>
      <c r="AC54" s="226" t="str">
        <f>'P46'!K48</f>
        <v>6</v>
      </c>
      <c r="AD54" s="242">
        <f>'P46'!$J$52</f>
        <v>0</v>
      </c>
      <c r="AE54" s="226" t="str">
        <f>'P46'!K52</f>
        <v>6</v>
      </c>
      <c r="AF54" s="242">
        <f>'P46'!$N$37</f>
        <v>0</v>
      </c>
      <c r="AG54" s="226" t="str">
        <f>'P46'!O37</f>
        <v>6</v>
      </c>
      <c r="AH54" s="242">
        <f>'P46'!$R$24</f>
        <v>0</v>
      </c>
      <c r="AI54" s="226" t="str">
        <f>'P46'!S24</f>
        <v>6</v>
      </c>
    </row>
    <row r="55" spans="1:35" s="236" customFormat="1" x14ac:dyDescent="0.2">
      <c r="A55" s="236">
        <f>Daten!A57</f>
        <v>47</v>
      </c>
      <c r="B55" s="236" t="str">
        <f>CONCATENATE(Daten!D57," ",Daten!C57)</f>
        <v xml:space="preserve"> </v>
      </c>
      <c r="C55" s="242">
        <f>'P47'!$J$24</f>
        <v>0</v>
      </c>
      <c r="D55" s="307" t="str">
        <f>'P47'!K24</f>
        <v>6</v>
      </c>
      <c r="E55" s="242">
        <f>'P47'!$J$26</f>
        <v>0</v>
      </c>
      <c r="F55" s="226" t="str">
        <f>'P47'!K26</f>
        <v>6</v>
      </c>
      <c r="G55" s="242">
        <f>'P47'!$J$28</f>
        <v>0</v>
      </c>
      <c r="H55" s="226" t="str">
        <f>'P47'!K28</f>
        <v>6</v>
      </c>
      <c r="I55" s="241"/>
      <c r="J55" s="226"/>
      <c r="K55" s="242">
        <f>'P47'!$E$33</f>
        <v>0</v>
      </c>
      <c r="L55" s="226" t="str">
        <f>'P47'!F33</f>
        <v>6</v>
      </c>
      <c r="M55" s="242">
        <f>'P47'!$E$34</f>
        <v>0</v>
      </c>
      <c r="N55" s="226" t="str">
        <f>'P47'!F34</f>
        <v>6</v>
      </c>
      <c r="O55" s="242">
        <f>'P47'!$N$24</f>
        <v>0</v>
      </c>
      <c r="P55" s="226" t="str">
        <f>'P47'!O24</f>
        <v>6</v>
      </c>
      <c r="Q55" s="242">
        <f>'P47'!$Q$24</f>
        <v>0</v>
      </c>
      <c r="R55" s="242">
        <f>'P47'!$J$37</f>
        <v>0</v>
      </c>
      <c r="S55" s="226" t="str">
        <f>'P47'!K37</f>
        <v>6</v>
      </c>
      <c r="T55" s="242">
        <f>'P47'!$J$39</f>
        <v>0</v>
      </c>
      <c r="U55" s="226" t="str">
        <f>'P47'!K39</f>
        <v>6</v>
      </c>
      <c r="V55" s="242">
        <f>'P47'!$J$41</f>
        <v>0</v>
      </c>
      <c r="W55" s="226" t="str">
        <f>'P47'!K41</f>
        <v>6</v>
      </c>
      <c r="X55" s="242">
        <f>'P47'!$L$37</f>
        <v>0</v>
      </c>
      <c r="Y55" s="226" t="str">
        <f>'P47'!M37</f>
        <v>6</v>
      </c>
      <c r="Z55" s="242">
        <f>'P47'!$J$44</f>
        <v>0</v>
      </c>
      <c r="AA55" s="226" t="str">
        <f>'P47'!K44</f>
        <v>6</v>
      </c>
      <c r="AB55" s="242">
        <f>'P47'!$J$48</f>
        <v>0</v>
      </c>
      <c r="AC55" s="226" t="str">
        <f>'P47'!K48</f>
        <v>6</v>
      </c>
      <c r="AD55" s="242">
        <f>'P47'!$J$52</f>
        <v>0</v>
      </c>
      <c r="AE55" s="226" t="str">
        <f>'P47'!K52</f>
        <v>6</v>
      </c>
      <c r="AF55" s="242">
        <f>'P47'!$N$37</f>
        <v>0</v>
      </c>
      <c r="AG55" s="226" t="str">
        <f>'P47'!O37</f>
        <v>6</v>
      </c>
      <c r="AH55" s="242">
        <f>'P47'!$R$24</f>
        <v>0</v>
      </c>
      <c r="AI55" s="226" t="str">
        <f>'P47'!S24</f>
        <v>6</v>
      </c>
    </row>
    <row r="56" spans="1:35" s="236" customFormat="1" x14ac:dyDescent="0.2">
      <c r="A56" s="236">
        <f>Daten!A58</f>
        <v>48</v>
      </c>
      <c r="B56" s="236" t="str">
        <f>CONCATENATE(Daten!D58," ",Daten!C58)</f>
        <v xml:space="preserve"> </v>
      </c>
      <c r="C56" s="242">
        <f>'P48'!$J$24</f>
        <v>0</v>
      </c>
      <c r="D56" s="307" t="str">
        <f>'P48'!K24</f>
        <v>6</v>
      </c>
      <c r="E56" s="242">
        <f>'P48'!$J$26</f>
        <v>0</v>
      </c>
      <c r="F56" s="226" t="str">
        <f>'P48'!K26</f>
        <v>6</v>
      </c>
      <c r="G56" s="242">
        <f>'P48'!$J$28</f>
        <v>0</v>
      </c>
      <c r="H56" s="226" t="str">
        <f>'P48'!K28</f>
        <v>6</v>
      </c>
      <c r="I56" s="241"/>
      <c r="J56" s="226"/>
      <c r="K56" s="242">
        <f>'P48'!$E$33</f>
        <v>0</v>
      </c>
      <c r="L56" s="226" t="str">
        <f>'P48'!F33</f>
        <v>6</v>
      </c>
      <c r="M56" s="242">
        <f>'P48'!$E$34</f>
        <v>0</v>
      </c>
      <c r="N56" s="226" t="str">
        <f>'P48'!F34</f>
        <v>6</v>
      </c>
      <c r="O56" s="242">
        <f>'P48'!$N$24</f>
        <v>0</v>
      </c>
      <c r="P56" s="226" t="str">
        <f>'P48'!O24</f>
        <v>6</v>
      </c>
      <c r="Q56" s="242">
        <f>'P48'!$Q$24</f>
        <v>0</v>
      </c>
      <c r="R56" s="242">
        <f>'P48'!$J$37</f>
        <v>0</v>
      </c>
      <c r="S56" s="226" t="str">
        <f>'P48'!K37</f>
        <v>6</v>
      </c>
      <c r="T56" s="242">
        <f>'P48'!$J$39</f>
        <v>0</v>
      </c>
      <c r="U56" s="226" t="str">
        <f>'P48'!K39</f>
        <v>6</v>
      </c>
      <c r="V56" s="242">
        <f>'P48'!$J$41</f>
        <v>0</v>
      </c>
      <c r="W56" s="226" t="str">
        <f>'P48'!K41</f>
        <v>6</v>
      </c>
      <c r="X56" s="242">
        <f>'P48'!$L$37</f>
        <v>0</v>
      </c>
      <c r="Y56" s="226" t="str">
        <f>'P48'!M37</f>
        <v>6</v>
      </c>
      <c r="Z56" s="242">
        <f>'P48'!$J$44</f>
        <v>0</v>
      </c>
      <c r="AA56" s="226" t="str">
        <f>'P48'!K44</f>
        <v>6</v>
      </c>
      <c r="AB56" s="242">
        <f>'P48'!$J$48</f>
        <v>0</v>
      </c>
      <c r="AC56" s="226" t="str">
        <f>'P48'!K48</f>
        <v>6</v>
      </c>
      <c r="AD56" s="242">
        <f>'P48'!$J$52</f>
        <v>0</v>
      </c>
      <c r="AE56" s="226" t="str">
        <f>'P48'!K52</f>
        <v>6</v>
      </c>
      <c r="AF56" s="242">
        <f>'P48'!$N$37</f>
        <v>0</v>
      </c>
      <c r="AG56" s="226" t="str">
        <f>'P48'!O37</f>
        <v>6</v>
      </c>
      <c r="AH56" s="242">
        <f>'P48'!$R$24</f>
        <v>0</v>
      </c>
      <c r="AI56" s="226" t="str">
        <f>'P48'!S24</f>
        <v>6</v>
      </c>
    </row>
    <row r="57" spans="1:35" s="236" customFormat="1" x14ac:dyDescent="0.2">
      <c r="A57" s="236">
        <f>Daten!A59</f>
        <v>49</v>
      </c>
      <c r="B57" s="236" t="str">
        <f>CONCATENATE(Daten!D59," ",Daten!C59)</f>
        <v xml:space="preserve"> </v>
      </c>
      <c r="C57" s="242">
        <f>'P49'!$J$24</f>
        <v>0</v>
      </c>
      <c r="D57" s="307" t="str">
        <f>'P49'!K24</f>
        <v>6</v>
      </c>
      <c r="E57" s="242">
        <f>'P49'!$J$26</f>
        <v>0</v>
      </c>
      <c r="F57" s="226" t="str">
        <f>'P49'!K26</f>
        <v>6</v>
      </c>
      <c r="G57" s="242">
        <f>'P49'!$J$28</f>
        <v>0</v>
      </c>
      <c r="H57" s="226" t="str">
        <f>'P49'!K28</f>
        <v>6</v>
      </c>
      <c r="I57" s="241"/>
      <c r="J57" s="226"/>
      <c r="K57" s="242">
        <f>'P49'!$E$33</f>
        <v>0</v>
      </c>
      <c r="L57" s="226" t="str">
        <f>'P49'!F33</f>
        <v>6</v>
      </c>
      <c r="M57" s="242">
        <f>'P49'!$E$34</f>
        <v>0</v>
      </c>
      <c r="N57" s="226" t="str">
        <f>'P49'!F34</f>
        <v>6</v>
      </c>
      <c r="O57" s="242">
        <f>'P49'!$N$24</f>
        <v>0</v>
      </c>
      <c r="P57" s="226" t="str">
        <f>'P49'!O24</f>
        <v>6</v>
      </c>
      <c r="Q57" s="242">
        <f>'P49'!$Q$24</f>
        <v>0</v>
      </c>
      <c r="R57" s="242">
        <f>'P49'!$J$37</f>
        <v>0</v>
      </c>
      <c r="S57" s="226" t="str">
        <f>'P49'!K37</f>
        <v>6</v>
      </c>
      <c r="T57" s="242">
        <f>'P49'!$J$39</f>
        <v>0</v>
      </c>
      <c r="U57" s="226" t="str">
        <f>'P49'!K39</f>
        <v>6</v>
      </c>
      <c r="V57" s="242">
        <f>'P49'!$J$41</f>
        <v>0</v>
      </c>
      <c r="W57" s="226" t="str">
        <f>'P49'!K41</f>
        <v>6</v>
      </c>
      <c r="X57" s="242">
        <f>'P49'!$L$37</f>
        <v>0</v>
      </c>
      <c r="Y57" s="226" t="str">
        <f>'P49'!M37</f>
        <v>6</v>
      </c>
      <c r="Z57" s="242">
        <f>'P49'!$J$44</f>
        <v>0</v>
      </c>
      <c r="AA57" s="226" t="str">
        <f>'P49'!K44</f>
        <v>6</v>
      </c>
      <c r="AB57" s="242">
        <f>'P49'!$J$48</f>
        <v>0</v>
      </c>
      <c r="AC57" s="226" t="str">
        <f>'P49'!K48</f>
        <v>6</v>
      </c>
      <c r="AD57" s="242">
        <f>'P49'!$J$52</f>
        <v>0</v>
      </c>
      <c r="AE57" s="226" t="str">
        <f>'P49'!K52</f>
        <v>6</v>
      </c>
      <c r="AF57" s="242">
        <f>'P49'!$N$37</f>
        <v>0</v>
      </c>
      <c r="AG57" s="226" t="str">
        <f>'P49'!O37</f>
        <v>6</v>
      </c>
      <c r="AH57" s="242">
        <f>'P49'!$R$24</f>
        <v>0</v>
      </c>
      <c r="AI57" s="226" t="str">
        <f>'P49'!S24</f>
        <v>6</v>
      </c>
    </row>
    <row r="58" spans="1:35" s="236" customFormat="1" x14ac:dyDescent="0.2">
      <c r="A58" s="236">
        <f>Daten!A60</f>
        <v>50</v>
      </c>
      <c r="B58" s="236" t="str">
        <f>CONCATENATE(Daten!D60," ",Daten!C60)</f>
        <v xml:space="preserve"> </v>
      </c>
      <c r="C58" s="242">
        <f>'P50'!$J$24</f>
        <v>0</v>
      </c>
      <c r="D58" s="307" t="str">
        <f>'P50'!K24</f>
        <v>6</v>
      </c>
      <c r="E58" s="242">
        <f>'P50'!$J$26</f>
        <v>0</v>
      </c>
      <c r="F58" s="226" t="str">
        <f>'P50'!K26</f>
        <v>6</v>
      </c>
      <c r="G58" s="242">
        <f>'P50'!$J$28</f>
        <v>0</v>
      </c>
      <c r="H58" s="226" t="str">
        <f>'P50'!K28</f>
        <v>6</v>
      </c>
      <c r="I58" s="241"/>
      <c r="J58" s="226"/>
      <c r="K58" s="242">
        <f>'P50'!$E$33</f>
        <v>0</v>
      </c>
      <c r="L58" s="226" t="str">
        <f>'P50'!F33</f>
        <v>6</v>
      </c>
      <c r="M58" s="242">
        <f>'P50'!$E$34</f>
        <v>0</v>
      </c>
      <c r="N58" s="226" t="str">
        <f>'P50'!F34</f>
        <v>6</v>
      </c>
      <c r="O58" s="242">
        <f>'P50'!$N$24</f>
        <v>0</v>
      </c>
      <c r="P58" s="226" t="str">
        <f>'P50'!O24</f>
        <v>6</v>
      </c>
      <c r="Q58" s="242">
        <f>'P50'!$Q$24</f>
        <v>0</v>
      </c>
      <c r="R58" s="242">
        <f>'P50'!$J$37</f>
        <v>0</v>
      </c>
      <c r="S58" s="226" t="str">
        <f>'P50'!K37</f>
        <v>6</v>
      </c>
      <c r="T58" s="242">
        <f>'P50'!$J$39</f>
        <v>0</v>
      </c>
      <c r="U58" s="226" t="str">
        <f>'P50'!K39</f>
        <v>6</v>
      </c>
      <c r="V58" s="242">
        <f>'P50'!$J$41</f>
        <v>0</v>
      </c>
      <c r="W58" s="226" t="str">
        <f>'P50'!K41</f>
        <v>6</v>
      </c>
      <c r="X58" s="242">
        <f>'P50'!$L$37</f>
        <v>0</v>
      </c>
      <c r="Y58" s="226" t="str">
        <f>'P50'!M37</f>
        <v>6</v>
      </c>
      <c r="Z58" s="242">
        <f>'P50'!$J$44</f>
        <v>0</v>
      </c>
      <c r="AA58" s="226" t="str">
        <f>'P50'!K44</f>
        <v>6</v>
      </c>
      <c r="AB58" s="242">
        <f>'P50'!$J$48</f>
        <v>0</v>
      </c>
      <c r="AC58" s="226" t="str">
        <f>'P50'!K48</f>
        <v>6</v>
      </c>
      <c r="AD58" s="242">
        <f>'P50'!$J$52</f>
        <v>0</v>
      </c>
      <c r="AE58" s="226" t="str">
        <f>'P50'!K52</f>
        <v>6</v>
      </c>
      <c r="AF58" s="242">
        <f>'P50'!$N$37</f>
        <v>0</v>
      </c>
      <c r="AG58" s="226" t="str">
        <f>'P50'!O37</f>
        <v>6</v>
      </c>
      <c r="AH58" s="242">
        <f>'P50'!$R$24</f>
        <v>0</v>
      </c>
      <c r="AI58" s="226" t="str">
        <f>'P50'!S24</f>
        <v>6</v>
      </c>
    </row>
    <row r="59" spans="1:35" x14ac:dyDescent="0.2">
      <c r="C59" s="227"/>
      <c r="D59" s="253"/>
      <c r="E59" s="227"/>
      <c r="F59" s="226"/>
      <c r="G59" s="227"/>
      <c r="H59" s="226"/>
      <c r="I59" s="226"/>
      <c r="J59" s="226"/>
      <c r="K59" s="227"/>
      <c r="L59" s="226"/>
      <c r="M59" s="227"/>
      <c r="N59" s="226"/>
      <c r="O59" s="227"/>
      <c r="P59" s="226"/>
      <c r="Q59" s="227"/>
      <c r="R59" s="227"/>
      <c r="S59" s="226"/>
      <c r="T59" s="227"/>
      <c r="U59" s="226"/>
      <c r="V59" s="227"/>
      <c r="W59" s="226"/>
      <c r="X59" s="227"/>
      <c r="Y59" s="226"/>
      <c r="Z59" s="227"/>
      <c r="AA59" s="226"/>
      <c r="AB59" s="227"/>
      <c r="AC59" s="226"/>
      <c r="AD59" s="227"/>
      <c r="AE59" s="226"/>
      <c r="AF59" s="227"/>
      <c r="AG59" s="226"/>
      <c r="AH59" s="227"/>
      <c r="AI59" s="226"/>
    </row>
    <row r="60" spans="1:35" x14ac:dyDescent="0.2">
      <c r="C60" s="227"/>
      <c r="D60" s="253"/>
      <c r="E60" s="227"/>
      <c r="F60" s="226"/>
      <c r="G60" s="227"/>
      <c r="H60" s="226"/>
      <c r="I60" s="226"/>
      <c r="J60" s="226"/>
      <c r="K60" s="227"/>
      <c r="L60" s="226"/>
      <c r="M60" s="227"/>
      <c r="N60" s="226"/>
      <c r="O60" s="227"/>
      <c r="P60" s="226"/>
      <c r="Q60" s="227"/>
      <c r="R60" s="227"/>
      <c r="S60" s="226"/>
      <c r="T60" s="227"/>
      <c r="U60" s="226"/>
      <c r="V60" s="227"/>
      <c r="W60" s="226"/>
      <c r="X60" s="227"/>
      <c r="Y60" s="226"/>
      <c r="Z60" s="227"/>
      <c r="AA60" s="226"/>
      <c r="AB60" s="227"/>
      <c r="AC60" s="226"/>
      <c r="AD60" s="227"/>
      <c r="AE60" s="226"/>
      <c r="AF60" s="227"/>
      <c r="AG60" s="226"/>
      <c r="AH60" s="227"/>
      <c r="AI60" s="226"/>
    </row>
    <row r="61" spans="1:35" x14ac:dyDescent="0.2">
      <c r="C61" s="227"/>
      <c r="D61" s="253"/>
      <c r="E61" s="227"/>
      <c r="F61" s="226"/>
      <c r="G61" s="227"/>
      <c r="H61" s="226"/>
      <c r="I61" s="226"/>
      <c r="J61" s="226"/>
      <c r="K61" s="227"/>
      <c r="L61" s="226"/>
      <c r="M61" s="227"/>
      <c r="N61" s="226"/>
      <c r="O61" s="227"/>
      <c r="P61" s="226"/>
      <c r="Q61" s="227"/>
      <c r="R61" s="227"/>
      <c r="S61" s="226"/>
      <c r="T61" s="227"/>
      <c r="U61" s="226"/>
      <c r="V61" s="227"/>
      <c r="W61" s="226"/>
      <c r="X61" s="227"/>
      <c r="Y61" s="226"/>
      <c r="Z61" s="227"/>
      <c r="AA61" s="226"/>
      <c r="AB61" s="227"/>
      <c r="AC61" s="226"/>
      <c r="AD61" s="227"/>
      <c r="AE61" s="226"/>
      <c r="AF61" s="227"/>
      <c r="AG61" s="226"/>
      <c r="AH61" s="227"/>
      <c r="AI61" s="226"/>
    </row>
    <row r="62" spans="1:35" x14ac:dyDescent="0.2">
      <c r="C62" s="227"/>
      <c r="D62" s="253"/>
      <c r="E62" s="227"/>
      <c r="F62" s="226"/>
      <c r="G62" s="227"/>
      <c r="H62" s="226"/>
      <c r="I62" s="226"/>
      <c r="J62" s="226"/>
      <c r="K62" s="227"/>
      <c r="L62" s="226"/>
      <c r="M62" s="227"/>
      <c r="N62" s="226"/>
      <c r="O62" s="227"/>
      <c r="P62" s="226"/>
      <c r="Q62" s="227"/>
      <c r="R62" s="227"/>
      <c r="S62" s="226"/>
      <c r="T62" s="227"/>
      <c r="U62" s="226"/>
      <c r="V62" s="227"/>
      <c r="W62" s="226"/>
      <c r="X62" s="227"/>
      <c r="Y62" s="226"/>
      <c r="Z62" s="227"/>
      <c r="AA62" s="226"/>
      <c r="AB62" s="227"/>
      <c r="AC62" s="226"/>
      <c r="AD62" s="227"/>
      <c r="AE62" s="226"/>
      <c r="AF62" s="227"/>
      <c r="AG62" s="226"/>
      <c r="AH62" s="227"/>
      <c r="AI62" s="226"/>
    </row>
    <row r="63" spans="1:35" x14ac:dyDescent="0.2">
      <c r="C63" s="227"/>
      <c r="D63" s="253"/>
      <c r="E63" s="227"/>
      <c r="F63" s="226"/>
      <c r="G63" s="227"/>
      <c r="H63" s="226"/>
      <c r="I63" s="226"/>
      <c r="J63" s="226"/>
      <c r="K63" s="227"/>
      <c r="L63" s="226"/>
      <c r="M63" s="227"/>
      <c r="N63" s="226"/>
      <c r="O63" s="227"/>
      <c r="P63" s="226"/>
      <c r="Q63" s="227"/>
      <c r="R63" s="227"/>
      <c r="S63" s="226"/>
      <c r="T63" s="227"/>
      <c r="U63" s="226"/>
      <c r="V63" s="227"/>
      <c r="W63" s="226"/>
      <c r="X63" s="227"/>
      <c r="Y63" s="226"/>
      <c r="Z63" s="227"/>
      <c r="AA63" s="226"/>
      <c r="AB63" s="227"/>
      <c r="AC63" s="226"/>
      <c r="AD63" s="227"/>
      <c r="AE63" s="226"/>
      <c r="AF63" s="227"/>
      <c r="AG63" s="226"/>
      <c r="AH63" s="227"/>
      <c r="AI63" s="226"/>
    </row>
    <row r="64" spans="1:35" x14ac:dyDescent="0.2">
      <c r="C64" s="227"/>
      <c r="D64" s="253"/>
      <c r="E64" s="227"/>
      <c r="F64" s="226"/>
      <c r="G64" s="227"/>
      <c r="H64" s="226"/>
      <c r="I64" s="226"/>
      <c r="J64" s="226"/>
      <c r="K64" s="227"/>
      <c r="L64" s="226"/>
      <c r="M64" s="227"/>
      <c r="N64" s="226"/>
      <c r="O64" s="227"/>
      <c r="P64" s="226"/>
      <c r="Q64" s="227"/>
      <c r="R64" s="227"/>
      <c r="S64" s="226"/>
      <c r="T64" s="227"/>
      <c r="U64" s="226"/>
      <c r="V64" s="227"/>
      <c r="W64" s="226"/>
      <c r="X64" s="227"/>
      <c r="Y64" s="226"/>
      <c r="Z64" s="227"/>
      <c r="AA64" s="226"/>
      <c r="AB64" s="227"/>
      <c r="AC64" s="226"/>
      <c r="AD64" s="227"/>
      <c r="AE64" s="226"/>
      <c r="AF64" s="227"/>
      <c r="AG64" s="226"/>
      <c r="AH64" s="227"/>
      <c r="AI64" s="226"/>
    </row>
    <row r="65" spans="3:35" x14ac:dyDescent="0.2">
      <c r="C65" s="227"/>
      <c r="D65" s="253"/>
      <c r="E65" s="227"/>
      <c r="F65" s="226"/>
      <c r="G65" s="227"/>
      <c r="H65" s="226"/>
      <c r="I65" s="226"/>
      <c r="J65" s="226"/>
      <c r="K65" s="227"/>
      <c r="L65" s="226"/>
      <c r="M65" s="227"/>
      <c r="N65" s="226"/>
      <c r="O65" s="227"/>
      <c r="P65" s="226"/>
      <c r="Q65" s="227"/>
      <c r="R65" s="227"/>
      <c r="S65" s="226"/>
      <c r="T65" s="227"/>
      <c r="U65" s="226"/>
      <c r="V65" s="227"/>
      <c r="W65" s="226"/>
      <c r="X65" s="227"/>
      <c r="Y65" s="226"/>
      <c r="Z65" s="227"/>
      <c r="AA65" s="226"/>
      <c r="AB65" s="227"/>
      <c r="AC65" s="226"/>
      <c r="AD65" s="227"/>
      <c r="AE65" s="226"/>
      <c r="AF65" s="227"/>
      <c r="AG65" s="226"/>
      <c r="AH65" s="227"/>
      <c r="AI65" s="226"/>
    </row>
    <row r="66" spans="3:35" x14ac:dyDescent="0.2">
      <c r="C66" s="227"/>
      <c r="D66" s="253"/>
      <c r="E66" s="227"/>
      <c r="F66" s="226"/>
      <c r="G66" s="227"/>
      <c r="H66" s="226"/>
      <c r="I66" s="226"/>
      <c r="J66" s="226"/>
      <c r="K66" s="227"/>
      <c r="L66" s="226"/>
      <c r="M66" s="227"/>
      <c r="N66" s="226"/>
      <c r="O66" s="227"/>
      <c r="P66" s="226"/>
      <c r="Q66" s="227"/>
      <c r="R66" s="227"/>
      <c r="S66" s="226"/>
      <c r="T66" s="227"/>
      <c r="U66" s="226"/>
      <c r="V66" s="227"/>
      <c r="W66" s="226"/>
      <c r="X66" s="227"/>
      <c r="Y66" s="226"/>
      <c r="Z66" s="227"/>
      <c r="AA66" s="226"/>
      <c r="AB66" s="227"/>
      <c r="AC66" s="226"/>
      <c r="AD66" s="227"/>
      <c r="AE66" s="226"/>
      <c r="AF66" s="227"/>
      <c r="AG66" s="226"/>
      <c r="AH66" s="227"/>
      <c r="AI66" s="226"/>
    </row>
    <row r="67" spans="3:35" x14ac:dyDescent="0.2">
      <c r="C67" s="227"/>
      <c r="D67" s="253"/>
      <c r="E67" s="227"/>
      <c r="F67" s="226"/>
      <c r="G67" s="227"/>
      <c r="H67" s="226"/>
      <c r="I67" s="226"/>
      <c r="J67" s="226"/>
      <c r="K67" s="227"/>
      <c r="L67" s="226"/>
      <c r="M67" s="227"/>
      <c r="N67" s="226"/>
      <c r="O67" s="227"/>
      <c r="P67" s="226"/>
      <c r="Q67" s="227"/>
      <c r="R67" s="227"/>
      <c r="S67" s="226"/>
      <c r="T67" s="227"/>
      <c r="U67" s="226"/>
      <c r="V67" s="227"/>
      <c r="W67" s="226"/>
      <c r="X67" s="227"/>
      <c r="Y67" s="226"/>
      <c r="Z67" s="227"/>
      <c r="AA67" s="226"/>
      <c r="AB67" s="227"/>
      <c r="AC67" s="226"/>
      <c r="AD67" s="227"/>
      <c r="AE67" s="226"/>
      <c r="AF67" s="227"/>
      <c r="AG67" s="226"/>
      <c r="AH67" s="227"/>
      <c r="AI67" s="226"/>
    </row>
    <row r="68" spans="3:35" x14ac:dyDescent="0.2">
      <c r="C68" s="227"/>
      <c r="D68" s="253"/>
      <c r="E68" s="227"/>
      <c r="F68" s="226"/>
      <c r="G68" s="227"/>
      <c r="H68" s="226"/>
      <c r="I68" s="226"/>
      <c r="J68" s="226"/>
      <c r="K68" s="227"/>
      <c r="L68" s="226"/>
      <c r="M68" s="227"/>
      <c r="N68" s="226"/>
      <c r="O68" s="227"/>
      <c r="P68" s="226"/>
      <c r="Q68" s="227"/>
      <c r="R68" s="227"/>
      <c r="S68" s="226"/>
      <c r="T68" s="227"/>
      <c r="U68" s="226"/>
      <c r="V68" s="227"/>
      <c r="W68" s="226"/>
      <c r="X68" s="227"/>
      <c r="Y68" s="226"/>
      <c r="Z68" s="227"/>
      <c r="AA68" s="226"/>
      <c r="AB68" s="227"/>
      <c r="AC68" s="226"/>
      <c r="AD68" s="227"/>
      <c r="AE68" s="226"/>
      <c r="AF68" s="227"/>
      <c r="AG68" s="226"/>
      <c r="AH68" s="227"/>
      <c r="AI68" s="226"/>
    </row>
    <row r="69" spans="3:35" x14ac:dyDescent="0.2">
      <c r="C69" s="227"/>
      <c r="D69" s="253"/>
      <c r="E69" s="227"/>
      <c r="F69" s="226"/>
      <c r="G69" s="227"/>
      <c r="H69" s="226"/>
      <c r="I69" s="226"/>
      <c r="J69" s="226"/>
      <c r="K69" s="227"/>
      <c r="L69" s="226"/>
      <c r="M69" s="227"/>
      <c r="N69" s="226"/>
      <c r="O69" s="227"/>
      <c r="P69" s="226"/>
      <c r="Q69" s="227"/>
      <c r="R69" s="227"/>
      <c r="S69" s="226"/>
      <c r="T69" s="227"/>
      <c r="U69" s="226"/>
      <c r="V69" s="227"/>
      <c r="W69" s="226"/>
      <c r="X69" s="227"/>
      <c r="Y69" s="226"/>
      <c r="Z69" s="227"/>
      <c r="AA69" s="226"/>
      <c r="AB69" s="227"/>
      <c r="AC69" s="226"/>
      <c r="AD69" s="227"/>
      <c r="AE69" s="226"/>
      <c r="AF69" s="227"/>
      <c r="AG69" s="226"/>
      <c r="AH69" s="227"/>
      <c r="AI69" s="226"/>
    </row>
    <row r="70" spans="3:35" x14ac:dyDescent="0.2">
      <c r="C70" s="227"/>
      <c r="D70" s="253"/>
      <c r="E70" s="227"/>
      <c r="F70" s="226"/>
      <c r="G70" s="227"/>
      <c r="H70" s="226"/>
      <c r="I70" s="226"/>
      <c r="J70" s="226"/>
      <c r="K70" s="227"/>
      <c r="L70" s="226"/>
      <c r="M70" s="227"/>
      <c r="N70" s="226"/>
      <c r="O70" s="227"/>
      <c r="P70" s="226"/>
      <c r="Q70" s="227"/>
      <c r="R70" s="227"/>
      <c r="S70" s="226"/>
      <c r="T70" s="227"/>
      <c r="U70" s="226"/>
      <c r="V70" s="227"/>
      <c r="W70" s="226"/>
      <c r="X70" s="227"/>
      <c r="Y70" s="226"/>
      <c r="Z70" s="227"/>
      <c r="AA70" s="226"/>
      <c r="AB70" s="227"/>
      <c r="AC70" s="226"/>
      <c r="AD70" s="227"/>
      <c r="AE70" s="226"/>
      <c r="AF70" s="227"/>
      <c r="AG70" s="226"/>
      <c r="AH70" s="227"/>
      <c r="AI70" s="226"/>
    </row>
    <row r="71" spans="3:35" x14ac:dyDescent="0.2">
      <c r="C71" s="227"/>
      <c r="D71" s="253"/>
      <c r="E71" s="227"/>
      <c r="F71" s="226"/>
      <c r="G71" s="227"/>
      <c r="H71" s="226"/>
      <c r="I71" s="226"/>
      <c r="J71" s="226"/>
      <c r="K71" s="227"/>
      <c r="L71" s="226"/>
      <c r="M71" s="227"/>
      <c r="N71" s="226"/>
      <c r="O71" s="227"/>
      <c r="P71" s="226"/>
      <c r="Q71" s="227"/>
      <c r="R71" s="227"/>
      <c r="S71" s="226"/>
      <c r="T71" s="227"/>
      <c r="U71" s="226"/>
      <c r="V71" s="227"/>
      <c r="W71" s="226"/>
      <c r="X71" s="227"/>
      <c r="Y71" s="226"/>
      <c r="Z71" s="227"/>
      <c r="AA71" s="226"/>
      <c r="AB71" s="227"/>
      <c r="AC71" s="226"/>
      <c r="AD71" s="227"/>
      <c r="AE71" s="226"/>
      <c r="AF71" s="227"/>
      <c r="AG71" s="226"/>
      <c r="AH71" s="227"/>
      <c r="AI71" s="226"/>
    </row>
    <row r="72" spans="3:35" x14ac:dyDescent="0.2">
      <c r="C72" s="227"/>
      <c r="D72" s="253"/>
      <c r="E72" s="227"/>
      <c r="F72" s="226"/>
      <c r="G72" s="227"/>
      <c r="H72" s="226"/>
      <c r="I72" s="226"/>
      <c r="J72" s="226"/>
      <c r="K72" s="227"/>
      <c r="L72" s="226"/>
      <c r="M72" s="227"/>
      <c r="N72" s="226"/>
      <c r="O72" s="227"/>
      <c r="P72" s="226"/>
      <c r="Q72" s="227"/>
      <c r="R72" s="227"/>
      <c r="S72" s="226"/>
      <c r="T72" s="227"/>
      <c r="U72" s="226"/>
      <c r="V72" s="227"/>
      <c r="W72" s="226"/>
      <c r="X72" s="227"/>
      <c r="Y72" s="226"/>
      <c r="Z72" s="227"/>
      <c r="AA72" s="226"/>
      <c r="AB72" s="227"/>
      <c r="AC72" s="226"/>
      <c r="AD72" s="227"/>
      <c r="AE72" s="226"/>
      <c r="AF72" s="227"/>
      <c r="AG72" s="226"/>
      <c r="AH72" s="227"/>
      <c r="AI72" s="226"/>
    </row>
    <row r="73" spans="3:35" x14ac:dyDescent="0.2">
      <c r="C73" s="227"/>
      <c r="D73" s="253"/>
      <c r="E73" s="227"/>
      <c r="F73" s="226"/>
      <c r="G73" s="227"/>
      <c r="H73" s="226"/>
      <c r="I73" s="226"/>
      <c r="J73" s="226"/>
      <c r="K73" s="227"/>
      <c r="L73" s="226"/>
      <c r="M73" s="227"/>
      <c r="N73" s="226"/>
      <c r="O73" s="227"/>
      <c r="P73" s="226"/>
      <c r="Q73" s="227"/>
      <c r="R73" s="227"/>
      <c r="S73" s="226"/>
      <c r="T73" s="227"/>
      <c r="U73" s="226"/>
      <c r="V73" s="227"/>
      <c r="W73" s="226"/>
      <c r="X73" s="227"/>
      <c r="Y73" s="226"/>
      <c r="Z73" s="227"/>
      <c r="AA73" s="226"/>
      <c r="AB73" s="227"/>
      <c r="AC73" s="226"/>
      <c r="AD73" s="227"/>
      <c r="AE73" s="226"/>
      <c r="AF73" s="227"/>
      <c r="AG73" s="226"/>
      <c r="AH73" s="227"/>
      <c r="AI73" s="226"/>
    </row>
    <row r="74" spans="3:35" x14ac:dyDescent="0.2">
      <c r="C74" s="227"/>
      <c r="D74" s="253"/>
      <c r="E74" s="227"/>
      <c r="F74" s="226"/>
      <c r="G74" s="227"/>
      <c r="H74" s="226"/>
      <c r="I74" s="226"/>
      <c r="J74" s="226"/>
      <c r="K74" s="227"/>
      <c r="L74" s="226"/>
      <c r="M74" s="227"/>
      <c r="N74" s="226"/>
      <c r="O74" s="227"/>
      <c r="P74" s="226"/>
      <c r="Q74" s="227"/>
      <c r="R74" s="227"/>
      <c r="S74" s="226"/>
      <c r="T74" s="227"/>
      <c r="U74" s="226"/>
      <c r="V74" s="227"/>
      <c r="W74" s="226"/>
      <c r="X74" s="227"/>
      <c r="Y74" s="226"/>
      <c r="Z74" s="227"/>
      <c r="AA74" s="226"/>
      <c r="AB74" s="227"/>
      <c r="AC74" s="226"/>
      <c r="AD74" s="227"/>
      <c r="AE74" s="226"/>
      <c r="AF74" s="227"/>
      <c r="AG74" s="226"/>
      <c r="AH74" s="227"/>
      <c r="AI74" s="226"/>
    </row>
    <row r="75" spans="3:35" x14ac:dyDescent="0.2">
      <c r="C75" s="227"/>
      <c r="D75" s="253"/>
      <c r="E75" s="227"/>
      <c r="F75" s="226"/>
      <c r="G75" s="227"/>
      <c r="H75" s="226"/>
      <c r="I75" s="226"/>
      <c r="J75" s="226"/>
      <c r="K75" s="227"/>
      <c r="L75" s="226"/>
      <c r="M75" s="227"/>
      <c r="N75" s="226"/>
      <c r="O75" s="227"/>
      <c r="P75" s="226"/>
      <c r="Q75" s="227"/>
      <c r="R75" s="227"/>
      <c r="S75" s="226"/>
      <c r="T75" s="227"/>
      <c r="U75" s="226"/>
      <c r="V75" s="227"/>
      <c r="W75" s="226"/>
      <c r="X75" s="227"/>
      <c r="Y75" s="226"/>
      <c r="Z75" s="227"/>
      <c r="AA75" s="226"/>
      <c r="AB75" s="227"/>
      <c r="AC75" s="226"/>
      <c r="AD75" s="227"/>
      <c r="AE75" s="226"/>
      <c r="AF75" s="227"/>
      <c r="AG75" s="226"/>
      <c r="AH75" s="227"/>
      <c r="AI75" s="226"/>
    </row>
    <row r="76" spans="3:35" x14ac:dyDescent="0.2">
      <c r="C76" s="227"/>
      <c r="D76" s="253"/>
      <c r="E76" s="227"/>
      <c r="F76" s="226"/>
      <c r="G76" s="227"/>
      <c r="H76" s="226"/>
      <c r="I76" s="226"/>
      <c r="J76" s="226"/>
      <c r="K76" s="227"/>
      <c r="L76" s="226"/>
      <c r="M76" s="227"/>
      <c r="N76" s="226"/>
      <c r="O76" s="227"/>
      <c r="P76" s="226"/>
      <c r="Q76" s="227"/>
      <c r="R76" s="227"/>
      <c r="S76" s="226"/>
      <c r="T76" s="227"/>
      <c r="U76" s="226"/>
      <c r="V76" s="227"/>
      <c r="W76" s="226"/>
      <c r="X76" s="227"/>
      <c r="Y76" s="226"/>
      <c r="Z76" s="227"/>
      <c r="AA76" s="226"/>
      <c r="AB76" s="227"/>
      <c r="AC76" s="226"/>
      <c r="AD76" s="227"/>
      <c r="AE76" s="226"/>
      <c r="AF76" s="227"/>
      <c r="AG76" s="226"/>
      <c r="AH76" s="227"/>
      <c r="AI76" s="226"/>
    </row>
    <row r="77" spans="3:35" x14ac:dyDescent="0.2">
      <c r="C77" s="227"/>
      <c r="D77" s="253"/>
      <c r="E77" s="227"/>
      <c r="F77" s="226"/>
      <c r="G77" s="227"/>
      <c r="H77" s="226"/>
      <c r="I77" s="226"/>
      <c r="J77" s="226"/>
      <c r="K77" s="227"/>
      <c r="L77" s="226"/>
      <c r="M77" s="227"/>
      <c r="N77" s="226"/>
      <c r="O77" s="227"/>
      <c r="P77" s="226"/>
      <c r="Q77" s="227"/>
      <c r="R77" s="227"/>
      <c r="S77" s="226"/>
      <c r="T77" s="227"/>
      <c r="U77" s="226"/>
      <c r="V77" s="227"/>
      <c r="W77" s="226"/>
      <c r="X77" s="227"/>
      <c r="Y77" s="226"/>
      <c r="Z77" s="227"/>
      <c r="AA77" s="226"/>
      <c r="AB77" s="227"/>
      <c r="AC77" s="226"/>
      <c r="AD77" s="227"/>
      <c r="AE77" s="226"/>
      <c r="AF77" s="227"/>
      <c r="AG77" s="226"/>
      <c r="AH77" s="227"/>
      <c r="AI77" s="226"/>
    </row>
    <row r="78" spans="3:35" x14ac:dyDescent="0.2">
      <c r="C78" s="227"/>
      <c r="D78" s="253"/>
      <c r="E78" s="227"/>
      <c r="F78" s="226"/>
      <c r="G78" s="227"/>
      <c r="H78" s="226"/>
      <c r="I78" s="226"/>
      <c r="J78" s="226"/>
      <c r="K78" s="227"/>
      <c r="L78" s="226"/>
      <c r="M78" s="227"/>
      <c r="N78" s="226"/>
      <c r="O78" s="227"/>
      <c r="P78" s="226"/>
      <c r="Q78" s="227"/>
      <c r="R78" s="227"/>
      <c r="S78" s="226"/>
      <c r="T78" s="227"/>
      <c r="U78" s="226"/>
      <c r="V78" s="227"/>
      <c r="W78" s="226"/>
      <c r="X78" s="227"/>
      <c r="Y78" s="226"/>
      <c r="Z78" s="227"/>
      <c r="AA78" s="226"/>
      <c r="AB78" s="227"/>
      <c r="AC78" s="226"/>
      <c r="AD78" s="227"/>
      <c r="AE78" s="226"/>
      <c r="AF78" s="227"/>
      <c r="AG78" s="226"/>
      <c r="AH78" s="227"/>
      <c r="AI78" s="226"/>
    </row>
    <row r="79" spans="3:35" x14ac:dyDescent="0.2">
      <c r="C79" s="227"/>
      <c r="D79" s="253"/>
      <c r="E79" s="227"/>
      <c r="F79" s="226"/>
      <c r="G79" s="227"/>
      <c r="H79" s="226"/>
      <c r="I79" s="226"/>
      <c r="J79" s="226"/>
      <c r="K79" s="227"/>
      <c r="L79" s="226"/>
      <c r="M79" s="227"/>
      <c r="N79" s="226"/>
      <c r="O79" s="227"/>
      <c r="P79" s="226"/>
      <c r="Q79" s="227"/>
      <c r="R79" s="227"/>
      <c r="S79" s="226"/>
      <c r="T79" s="227"/>
      <c r="U79" s="226"/>
      <c r="V79" s="227"/>
      <c r="W79" s="226"/>
      <c r="X79" s="227"/>
      <c r="Y79" s="226"/>
      <c r="Z79" s="227"/>
      <c r="AA79" s="226"/>
      <c r="AB79" s="227"/>
      <c r="AC79" s="226"/>
      <c r="AD79" s="227"/>
      <c r="AE79" s="226"/>
      <c r="AF79" s="227"/>
      <c r="AG79" s="226"/>
      <c r="AH79" s="227"/>
      <c r="AI79" s="226"/>
    </row>
    <row r="80" spans="3:35" x14ac:dyDescent="0.2">
      <c r="C80" s="227"/>
      <c r="D80" s="253"/>
      <c r="E80" s="227"/>
      <c r="F80" s="226"/>
      <c r="G80" s="227"/>
      <c r="H80" s="226"/>
      <c r="I80" s="226"/>
      <c r="J80" s="226"/>
      <c r="K80" s="227"/>
      <c r="L80" s="226"/>
      <c r="M80" s="227"/>
      <c r="N80" s="226"/>
      <c r="O80" s="227"/>
      <c r="P80" s="226"/>
      <c r="Q80" s="227"/>
      <c r="R80" s="227"/>
      <c r="S80" s="226"/>
      <c r="T80" s="227"/>
      <c r="U80" s="226"/>
      <c r="V80" s="227"/>
      <c r="W80" s="226"/>
      <c r="X80" s="227"/>
      <c r="Y80" s="226"/>
      <c r="Z80" s="227"/>
      <c r="AA80" s="226"/>
      <c r="AB80" s="227"/>
      <c r="AC80" s="226"/>
      <c r="AD80" s="227"/>
      <c r="AE80" s="226"/>
      <c r="AF80" s="227"/>
      <c r="AG80" s="226"/>
      <c r="AH80" s="227"/>
      <c r="AI80" s="226"/>
    </row>
    <row r="81" spans="3:35" x14ac:dyDescent="0.2">
      <c r="C81" s="227"/>
      <c r="D81" s="253"/>
      <c r="E81" s="227"/>
      <c r="F81" s="226"/>
      <c r="G81" s="227"/>
      <c r="H81" s="226"/>
      <c r="I81" s="226"/>
      <c r="J81" s="226"/>
      <c r="K81" s="227"/>
      <c r="L81" s="226"/>
      <c r="M81" s="227"/>
      <c r="N81" s="226"/>
      <c r="O81" s="227"/>
      <c r="P81" s="226"/>
      <c r="Q81" s="227"/>
      <c r="R81" s="227"/>
      <c r="S81" s="226"/>
      <c r="T81" s="227"/>
      <c r="U81" s="226"/>
      <c r="V81" s="227"/>
      <c r="W81" s="226"/>
      <c r="X81" s="227"/>
      <c r="Y81" s="226"/>
      <c r="Z81" s="227"/>
      <c r="AA81" s="226"/>
      <c r="AB81" s="227"/>
      <c r="AC81" s="226"/>
      <c r="AD81" s="227"/>
      <c r="AE81" s="226"/>
      <c r="AF81" s="227"/>
      <c r="AG81" s="226"/>
      <c r="AH81" s="227"/>
      <c r="AI81" s="226"/>
    </row>
    <row r="82" spans="3:35" x14ac:dyDescent="0.2">
      <c r="C82" s="227"/>
      <c r="D82" s="253"/>
      <c r="E82" s="227"/>
      <c r="F82" s="226"/>
      <c r="G82" s="227"/>
      <c r="H82" s="226"/>
      <c r="I82" s="226"/>
      <c r="J82" s="226"/>
      <c r="K82" s="227"/>
      <c r="L82" s="226"/>
      <c r="M82" s="227"/>
      <c r="N82" s="226"/>
      <c r="O82" s="227"/>
      <c r="P82" s="226"/>
      <c r="Q82" s="227"/>
      <c r="R82" s="227"/>
      <c r="S82" s="226"/>
      <c r="T82" s="227"/>
      <c r="U82" s="226"/>
      <c r="V82" s="227"/>
      <c r="W82" s="226"/>
      <c r="X82" s="227"/>
      <c r="Y82" s="226"/>
      <c r="Z82" s="227"/>
      <c r="AA82" s="226"/>
      <c r="AB82" s="227"/>
      <c r="AC82" s="226"/>
      <c r="AD82" s="227"/>
      <c r="AE82" s="226"/>
      <c r="AF82" s="227"/>
      <c r="AG82" s="226"/>
      <c r="AH82" s="227"/>
      <c r="AI82" s="226"/>
    </row>
    <row r="83" spans="3:35" x14ac:dyDescent="0.2">
      <c r="C83" s="227"/>
      <c r="D83" s="253"/>
      <c r="E83" s="227"/>
      <c r="F83" s="226"/>
      <c r="G83" s="227"/>
      <c r="H83" s="226"/>
      <c r="I83" s="226"/>
      <c r="J83" s="226"/>
      <c r="K83" s="227"/>
      <c r="L83" s="226"/>
      <c r="M83" s="227"/>
      <c r="N83" s="226"/>
      <c r="O83" s="227"/>
      <c r="P83" s="226"/>
      <c r="Q83" s="227"/>
      <c r="R83" s="227"/>
      <c r="S83" s="226"/>
      <c r="T83" s="227"/>
      <c r="U83" s="226"/>
      <c r="V83" s="227"/>
      <c r="W83" s="226"/>
      <c r="X83" s="227"/>
      <c r="Y83" s="226"/>
      <c r="Z83" s="227"/>
      <c r="AA83" s="226"/>
      <c r="AB83" s="227"/>
      <c r="AC83" s="226"/>
      <c r="AD83" s="227"/>
      <c r="AE83" s="226"/>
      <c r="AF83" s="227"/>
      <c r="AG83" s="226"/>
      <c r="AH83" s="227"/>
      <c r="AI83" s="226"/>
    </row>
    <row r="84" spans="3:35" x14ac:dyDescent="0.2">
      <c r="C84" s="227"/>
      <c r="D84" s="253"/>
      <c r="E84" s="227"/>
      <c r="F84" s="226"/>
      <c r="G84" s="227"/>
      <c r="H84" s="226"/>
      <c r="I84" s="226"/>
      <c r="J84" s="226"/>
      <c r="K84" s="227"/>
      <c r="L84" s="226"/>
      <c r="M84" s="227"/>
      <c r="N84" s="226"/>
      <c r="O84" s="227"/>
      <c r="P84" s="226"/>
      <c r="Q84" s="227"/>
      <c r="R84" s="227"/>
      <c r="S84" s="226"/>
      <c r="T84" s="227"/>
      <c r="U84" s="226"/>
      <c r="V84" s="227"/>
      <c r="W84" s="226"/>
      <c r="X84" s="227"/>
      <c r="Y84" s="226"/>
      <c r="Z84" s="227"/>
      <c r="AA84" s="226"/>
      <c r="AB84" s="227"/>
      <c r="AC84" s="226"/>
      <c r="AD84" s="227"/>
      <c r="AE84" s="226"/>
      <c r="AF84" s="227"/>
      <c r="AG84" s="226"/>
      <c r="AH84" s="227"/>
      <c r="AI84" s="226"/>
    </row>
    <row r="85" spans="3:35" x14ac:dyDescent="0.2">
      <c r="C85" s="227"/>
      <c r="D85" s="253"/>
      <c r="E85" s="227"/>
      <c r="F85" s="226"/>
      <c r="G85" s="227"/>
      <c r="H85" s="226"/>
      <c r="I85" s="226"/>
      <c r="J85" s="226"/>
      <c r="K85" s="227"/>
      <c r="L85" s="226"/>
      <c r="M85" s="227"/>
      <c r="N85" s="226"/>
      <c r="O85" s="227"/>
      <c r="P85" s="226"/>
      <c r="Q85" s="227"/>
      <c r="R85" s="227"/>
      <c r="S85" s="226"/>
      <c r="T85" s="227"/>
      <c r="U85" s="226"/>
      <c r="V85" s="227"/>
      <c r="W85" s="226"/>
      <c r="X85" s="227"/>
      <c r="Y85" s="226"/>
      <c r="Z85" s="227"/>
      <c r="AA85" s="226"/>
      <c r="AB85" s="227"/>
      <c r="AC85" s="226"/>
      <c r="AD85" s="227"/>
      <c r="AE85" s="226"/>
      <c r="AF85" s="227"/>
      <c r="AG85" s="226"/>
      <c r="AH85" s="227"/>
      <c r="AI85" s="226"/>
    </row>
    <row r="86" spans="3:35" x14ac:dyDescent="0.2">
      <c r="C86" s="227"/>
      <c r="D86" s="253"/>
      <c r="E86" s="227"/>
      <c r="F86" s="226"/>
      <c r="G86" s="227"/>
      <c r="H86" s="226"/>
      <c r="I86" s="226"/>
      <c r="J86" s="226"/>
      <c r="K86" s="227"/>
      <c r="L86" s="226"/>
      <c r="M86" s="227"/>
      <c r="N86" s="226"/>
      <c r="O86" s="227"/>
      <c r="P86" s="226"/>
      <c r="Q86" s="227"/>
      <c r="R86" s="227"/>
      <c r="S86" s="226"/>
      <c r="T86" s="227"/>
      <c r="U86" s="226"/>
      <c r="V86" s="227"/>
      <c r="W86" s="226"/>
      <c r="X86" s="227"/>
      <c r="Y86" s="226"/>
      <c r="Z86" s="227"/>
      <c r="AA86" s="226"/>
      <c r="AB86" s="227"/>
      <c r="AC86" s="226"/>
      <c r="AD86" s="227"/>
      <c r="AE86" s="226"/>
      <c r="AF86" s="227"/>
      <c r="AG86" s="226"/>
      <c r="AH86" s="227"/>
      <c r="AI86" s="226"/>
    </row>
    <row r="87" spans="3:35" x14ac:dyDescent="0.2">
      <c r="C87" s="227"/>
      <c r="D87" s="253"/>
      <c r="E87" s="227"/>
      <c r="F87" s="226"/>
      <c r="G87" s="227"/>
      <c r="H87" s="226"/>
      <c r="I87" s="226"/>
      <c r="J87" s="226"/>
      <c r="K87" s="227"/>
      <c r="L87" s="226"/>
      <c r="M87" s="227"/>
      <c r="N87" s="226"/>
      <c r="O87" s="227"/>
      <c r="P87" s="226"/>
      <c r="Q87" s="227"/>
      <c r="R87" s="227"/>
      <c r="S87" s="226"/>
      <c r="T87" s="227"/>
      <c r="U87" s="226"/>
      <c r="V87" s="227"/>
      <c r="W87" s="226"/>
      <c r="X87" s="227"/>
      <c r="Y87" s="226"/>
      <c r="Z87" s="227"/>
      <c r="AA87" s="226"/>
      <c r="AB87" s="227"/>
      <c r="AC87" s="226"/>
      <c r="AD87" s="227"/>
      <c r="AE87" s="226"/>
      <c r="AF87" s="227"/>
      <c r="AG87" s="226"/>
      <c r="AH87" s="227"/>
      <c r="AI87" s="226"/>
    </row>
    <row r="88" spans="3:35" x14ac:dyDescent="0.2">
      <c r="C88" s="227"/>
      <c r="D88" s="253"/>
      <c r="E88" s="227"/>
      <c r="F88" s="226"/>
      <c r="G88" s="227"/>
      <c r="H88" s="226"/>
      <c r="I88" s="226"/>
      <c r="J88" s="226"/>
      <c r="K88" s="227"/>
      <c r="L88" s="226"/>
      <c r="M88" s="227"/>
      <c r="N88" s="226"/>
      <c r="O88" s="227"/>
      <c r="P88" s="226"/>
      <c r="Q88" s="227"/>
      <c r="R88" s="227"/>
      <c r="S88" s="226"/>
      <c r="T88" s="227"/>
      <c r="U88" s="226"/>
      <c r="V88" s="227"/>
      <c r="W88" s="226"/>
      <c r="X88" s="227"/>
      <c r="Y88" s="226"/>
      <c r="Z88" s="227"/>
      <c r="AA88" s="226"/>
      <c r="AB88" s="227"/>
      <c r="AC88" s="226"/>
      <c r="AD88" s="227"/>
      <c r="AE88" s="226"/>
      <c r="AF88" s="227"/>
      <c r="AG88" s="226"/>
      <c r="AH88" s="227"/>
      <c r="AI88" s="226"/>
    </row>
    <row r="89" spans="3:35" x14ac:dyDescent="0.2">
      <c r="C89" s="227"/>
      <c r="D89" s="253"/>
      <c r="E89" s="227"/>
      <c r="F89" s="226"/>
      <c r="G89" s="227"/>
      <c r="H89" s="226"/>
      <c r="I89" s="226"/>
      <c r="J89" s="226"/>
      <c r="K89" s="227"/>
      <c r="L89" s="226"/>
      <c r="M89" s="227"/>
      <c r="N89" s="226"/>
      <c r="O89" s="227"/>
      <c r="P89" s="226"/>
      <c r="Q89" s="227"/>
      <c r="R89" s="227"/>
      <c r="S89" s="226"/>
      <c r="T89" s="227"/>
      <c r="U89" s="226"/>
      <c r="V89" s="227"/>
      <c r="W89" s="226"/>
      <c r="X89" s="227"/>
      <c r="Y89" s="226"/>
      <c r="Z89" s="227"/>
      <c r="AA89" s="226"/>
      <c r="AB89" s="227"/>
      <c r="AC89" s="226"/>
      <c r="AD89" s="227"/>
      <c r="AE89" s="226"/>
      <c r="AF89" s="227"/>
      <c r="AG89" s="226"/>
      <c r="AH89" s="227"/>
      <c r="AI89" s="226"/>
    </row>
    <row r="90" spans="3:35" x14ac:dyDescent="0.2">
      <c r="C90" s="227"/>
      <c r="D90" s="253"/>
      <c r="E90" s="227"/>
      <c r="F90" s="226"/>
      <c r="G90" s="227"/>
      <c r="H90" s="226"/>
      <c r="I90" s="226"/>
      <c r="J90" s="226"/>
      <c r="K90" s="227"/>
      <c r="L90" s="226"/>
      <c r="M90" s="227"/>
      <c r="N90" s="226"/>
      <c r="O90" s="227"/>
      <c r="P90" s="226"/>
      <c r="Q90" s="227"/>
      <c r="R90" s="227"/>
      <c r="S90" s="226"/>
      <c r="T90" s="227"/>
      <c r="U90" s="226"/>
      <c r="V90" s="227"/>
      <c r="W90" s="226"/>
      <c r="X90" s="227"/>
      <c r="Y90" s="226"/>
      <c r="Z90" s="227"/>
      <c r="AA90" s="226"/>
      <c r="AB90" s="227"/>
      <c r="AC90" s="226"/>
      <c r="AD90" s="227"/>
      <c r="AE90" s="226"/>
      <c r="AF90" s="227"/>
      <c r="AG90" s="226"/>
      <c r="AH90" s="227"/>
      <c r="AI90" s="226"/>
    </row>
    <row r="91" spans="3:35" x14ac:dyDescent="0.2">
      <c r="C91" s="227"/>
      <c r="D91" s="253"/>
      <c r="E91" s="227"/>
      <c r="F91" s="226"/>
      <c r="G91" s="227"/>
      <c r="H91" s="226"/>
      <c r="I91" s="226"/>
      <c r="J91" s="226"/>
      <c r="K91" s="227"/>
      <c r="L91" s="226"/>
      <c r="M91" s="227"/>
      <c r="N91" s="226"/>
      <c r="O91" s="227"/>
      <c r="P91" s="226"/>
      <c r="Q91" s="227"/>
      <c r="R91" s="227"/>
      <c r="S91" s="226"/>
      <c r="T91" s="227"/>
      <c r="U91" s="226"/>
      <c r="V91" s="227"/>
      <c r="W91" s="226"/>
      <c r="X91" s="227"/>
      <c r="Y91" s="226"/>
      <c r="Z91" s="227"/>
      <c r="AA91" s="226"/>
      <c r="AB91" s="227"/>
      <c r="AC91" s="226"/>
      <c r="AD91" s="227"/>
      <c r="AE91" s="226"/>
      <c r="AF91" s="227"/>
      <c r="AG91" s="226"/>
      <c r="AH91" s="227"/>
      <c r="AI91" s="226"/>
    </row>
    <row r="92" spans="3:35" x14ac:dyDescent="0.2">
      <c r="C92" s="227"/>
      <c r="D92" s="253"/>
      <c r="E92" s="227"/>
      <c r="F92" s="226"/>
      <c r="G92" s="227"/>
      <c r="H92" s="226"/>
      <c r="I92" s="226"/>
      <c r="J92" s="226"/>
      <c r="K92" s="227"/>
      <c r="L92" s="226"/>
      <c r="M92" s="227"/>
      <c r="N92" s="226"/>
      <c r="O92" s="227"/>
      <c r="P92" s="226"/>
      <c r="Q92" s="227"/>
      <c r="R92" s="227"/>
      <c r="S92" s="226"/>
      <c r="T92" s="227"/>
      <c r="U92" s="226"/>
      <c r="V92" s="227"/>
      <c r="W92" s="226"/>
      <c r="X92" s="227"/>
      <c r="Y92" s="226"/>
      <c r="Z92" s="227"/>
      <c r="AA92" s="226"/>
      <c r="AB92" s="227"/>
      <c r="AC92" s="226"/>
      <c r="AD92" s="227"/>
      <c r="AE92" s="226"/>
      <c r="AF92" s="227"/>
      <c r="AG92" s="226"/>
      <c r="AH92" s="227"/>
      <c r="AI92" s="226"/>
    </row>
    <row r="93" spans="3:35" x14ac:dyDescent="0.2">
      <c r="C93" s="227"/>
      <c r="D93" s="253"/>
      <c r="E93" s="227"/>
      <c r="F93" s="226"/>
      <c r="G93" s="227"/>
      <c r="H93" s="226"/>
      <c r="I93" s="226"/>
      <c r="J93" s="226"/>
      <c r="K93" s="227"/>
      <c r="L93" s="226"/>
      <c r="M93" s="227"/>
      <c r="N93" s="226"/>
      <c r="O93" s="227"/>
      <c r="P93" s="226"/>
      <c r="Q93" s="227"/>
      <c r="R93" s="227"/>
      <c r="S93" s="226"/>
      <c r="T93" s="227"/>
      <c r="U93" s="226"/>
      <c r="V93" s="227"/>
      <c r="W93" s="226"/>
      <c r="X93" s="227"/>
      <c r="Y93" s="226"/>
      <c r="Z93" s="227"/>
      <c r="AA93" s="226"/>
      <c r="AB93" s="227"/>
      <c r="AC93" s="226"/>
      <c r="AD93" s="227"/>
      <c r="AE93" s="226"/>
      <c r="AF93" s="227"/>
      <c r="AG93" s="226"/>
      <c r="AH93" s="227"/>
      <c r="AI93" s="226"/>
    </row>
    <row r="94" spans="3:35" x14ac:dyDescent="0.2">
      <c r="C94" s="227"/>
      <c r="D94" s="253"/>
      <c r="E94" s="227"/>
      <c r="F94" s="226"/>
      <c r="G94" s="227"/>
      <c r="H94" s="226"/>
      <c r="I94" s="226"/>
      <c r="J94" s="226"/>
      <c r="K94" s="227"/>
      <c r="L94" s="226"/>
      <c r="M94" s="227"/>
      <c r="N94" s="226"/>
      <c r="O94" s="227"/>
      <c r="P94" s="226"/>
      <c r="Q94" s="227"/>
      <c r="R94" s="227"/>
      <c r="S94" s="226"/>
      <c r="T94" s="227"/>
      <c r="U94" s="226"/>
      <c r="V94" s="227"/>
      <c r="W94" s="226"/>
      <c r="X94" s="227"/>
      <c r="Y94" s="226"/>
      <c r="Z94" s="227"/>
      <c r="AA94" s="226"/>
      <c r="AB94" s="227"/>
      <c r="AC94" s="226"/>
      <c r="AD94" s="227"/>
      <c r="AE94" s="226"/>
      <c r="AF94" s="227"/>
      <c r="AG94" s="226"/>
      <c r="AH94" s="227"/>
      <c r="AI94" s="226"/>
    </row>
    <row r="95" spans="3:35" x14ac:dyDescent="0.2">
      <c r="C95" s="227"/>
      <c r="D95" s="253"/>
      <c r="E95" s="227"/>
      <c r="F95" s="226"/>
      <c r="G95" s="227"/>
      <c r="H95" s="226"/>
      <c r="I95" s="226"/>
      <c r="J95" s="226"/>
      <c r="K95" s="227"/>
      <c r="L95" s="226"/>
      <c r="M95" s="227"/>
      <c r="N95" s="226"/>
      <c r="O95" s="227"/>
      <c r="P95" s="226"/>
      <c r="Q95" s="227"/>
      <c r="R95" s="227"/>
      <c r="S95" s="226"/>
      <c r="T95" s="227"/>
      <c r="U95" s="226"/>
      <c r="V95" s="227"/>
      <c r="W95" s="226"/>
      <c r="X95" s="227"/>
      <c r="Y95" s="226"/>
      <c r="Z95" s="227"/>
      <c r="AA95" s="226"/>
      <c r="AB95" s="227"/>
      <c r="AC95" s="226"/>
      <c r="AD95" s="227"/>
      <c r="AE95" s="226"/>
      <c r="AF95" s="227"/>
      <c r="AG95" s="226"/>
      <c r="AH95" s="227"/>
      <c r="AI95" s="226"/>
    </row>
    <row r="96" spans="3:35" x14ac:dyDescent="0.2">
      <c r="C96" s="227"/>
      <c r="D96" s="253"/>
      <c r="E96" s="227"/>
      <c r="F96" s="226"/>
      <c r="G96" s="227"/>
      <c r="H96" s="226"/>
      <c r="I96" s="226"/>
      <c r="J96" s="226"/>
      <c r="K96" s="227"/>
      <c r="L96" s="226"/>
      <c r="M96" s="227"/>
      <c r="N96" s="226"/>
      <c r="O96" s="227"/>
      <c r="P96" s="226"/>
      <c r="Q96" s="227"/>
      <c r="R96" s="227"/>
      <c r="S96" s="226"/>
      <c r="T96" s="227"/>
      <c r="U96" s="226"/>
      <c r="V96" s="227"/>
      <c r="W96" s="226"/>
      <c r="X96" s="227"/>
      <c r="Y96" s="226"/>
      <c r="Z96" s="227"/>
      <c r="AA96" s="226"/>
      <c r="AB96" s="227"/>
      <c r="AC96" s="226"/>
      <c r="AD96" s="227"/>
      <c r="AE96" s="226"/>
      <c r="AF96" s="227"/>
      <c r="AG96" s="226"/>
      <c r="AH96" s="227"/>
      <c r="AI96" s="226"/>
    </row>
    <row r="97" spans="3:35" x14ac:dyDescent="0.2">
      <c r="C97" s="227"/>
      <c r="D97" s="253"/>
      <c r="E97" s="227"/>
      <c r="F97" s="226"/>
      <c r="G97" s="227"/>
      <c r="H97" s="226"/>
      <c r="I97" s="226"/>
      <c r="J97" s="226"/>
      <c r="K97" s="227"/>
      <c r="L97" s="226"/>
      <c r="M97" s="227"/>
      <c r="N97" s="226"/>
      <c r="O97" s="227"/>
      <c r="P97" s="226"/>
      <c r="Q97" s="227"/>
      <c r="R97" s="227"/>
      <c r="S97" s="226"/>
      <c r="T97" s="227"/>
      <c r="U97" s="226"/>
      <c r="V97" s="227"/>
      <c r="W97" s="226"/>
      <c r="X97" s="227"/>
      <c r="Y97" s="226"/>
      <c r="Z97" s="227"/>
      <c r="AA97" s="226"/>
      <c r="AB97" s="227"/>
      <c r="AC97" s="226"/>
      <c r="AD97" s="227"/>
      <c r="AE97" s="226"/>
      <c r="AF97" s="227"/>
      <c r="AG97" s="226"/>
      <c r="AH97" s="227"/>
      <c r="AI97" s="226"/>
    </row>
    <row r="98" spans="3:35" x14ac:dyDescent="0.2">
      <c r="C98" s="227"/>
      <c r="D98" s="253"/>
      <c r="E98" s="227"/>
      <c r="F98" s="226"/>
      <c r="G98" s="227"/>
      <c r="H98" s="226"/>
      <c r="I98" s="226"/>
      <c r="J98" s="226"/>
      <c r="K98" s="227"/>
      <c r="L98" s="226"/>
      <c r="M98" s="227"/>
      <c r="N98" s="226"/>
      <c r="O98" s="227"/>
      <c r="P98" s="226"/>
      <c r="Q98" s="227"/>
      <c r="R98" s="227"/>
      <c r="S98" s="226"/>
      <c r="T98" s="227"/>
      <c r="U98" s="226"/>
      <c r="V98" s="227"/>
      <c r="W98" s="226"/>
      <c r="X98" s="227"/>
      <c r="Y98" s="226"/>
      <c r="Z98" s="227"/>
      <c r="AA98" s="226"/>
      <c r="AB98" s="227"/>
      <c r="AC98" s="226"/>
      <c r="AD98" s="227"/>
      <c r="AE98" s="226"/>
      <c r="AF98" s="227"/>
      <c r="AG98" s="226"/>
      <c r="AH98" s="227"/>
      <c r="AI98" s="226"/>
    </row>
    <row r="99" spans="3:35" x14ac:dyDescent="0.2">
      <c r="C99" s="227"/>
      <c r="D99" s="253"/>
      <c r="E99" s="227"/>
      <c r="F99" s="226"/>
      <c r="G99" s="227"/>
      <c r="H99" s="226"/>
      <c r="I99" s="226"/>
      <c r="J99" s="226"/>
      <c r="K99" s="227"/>
      <c r="L99" s="226"/>
      <c r="M99" s="227"/>
      <c r="N99" s="226"/>
      <c r="O99" s="227"/>
      <c r="P99" s="226"/>
      <c r="Q99" s="227"/>
      <c r="R99" s="227"/>
      <c r="S99" s="226"/>
      <c r="T99" s="227"/>
      <c r="U99" s="226"/>
      <c r="V99" s="227"/>
      <c r="W99" s="226"/>
      <c r="X99" s="227"/>
      <c r="Y99" s="226"/>
      <c r="Z99" s="227"/>
      <c r="AA99" s="226"/>
      <c r="AB99" s="227"/>
      <c r="AC99" s="226"/>
      <c r="AD99" s="227"/>
      <c r="AE99" s="226"/>
      <c r="AF99" s="227"/>
      <c r="AG99" s="226"/>
      <c r="AH99" s="227"/>
      <c r="AI99" s="226"/>
    </row>
    <row r="100" spans="3:35" x14ac:dyDescent="0.2">
      <c r="C100" s="227"/>
      <c r="D100" s="253"/>
      <c r="E100" s="227"/>
      <c r="F100" s="226"/>
      <c r="G100" s="227"/>
      <c r="H100" s="226"/>
      <c r="I100" s="226"/>
      <c r="J100" s="226"/>
      <c r="K100" s="227"/>
      <c r="L100" s="226"/>
      <c r="M100" s="227"/>
      <c r="N100" s="226"/>
      <c r="O100" s="227"/>
      <c r="P100" s="226"/>
      <c r="Q100" s="227"/>
      <c r="R100" s="227"/>
      <c r="S100" s="226"/>
      <c r="T100" s="227"/>
      <c r="U100" s="226"/>
      <c r="V100" s="227"/>
      <c r="W100" s="226"/>
      <c r="X100" s="227"/>
      <c r="Y100" s="226"/>
      <c r="Z100" s="227"/>
      <c r="AA100" s="226"/>
      <c r="AB100" s="227"/>
      <c r="AC100" s="226"/>
      <c r="AD100" s="227"/>
      <c r="AE100" s="226"/>
      <c r="AF100" s="227"/>
      <c r="AG100" s="226"/>
      <c r="AH100" s="227"/>
      <c r="AI100" s="226"/>
    </row>
    <row r="101" spans="3:35" x14ac:dyDescent="0.2">
      <c r="C101" s="227"/>
      <c r="D101" s="253"/>
      <c r="E101" s="227"/>
      <c r="F101" s="226"/>
      <c r="G101" s="227"/>
      <c r="H101" s="226"/>
      <c r="I101" s="226"/>
      <c r="J101" s="226"/>
      <c r="K101" s="227"/>
      <c r="L101" s="226"/>
      <c r="M101" s="227"/>
      <c r="N101" s="226"/>
      <c r="O101" s="227"/>
      <c r="P101" s="226"/>
      <c r="Q101" s="227"/>
      <c r="R101" s="227"/>
      <c r="S101" s="226"/>
      <c r="T101" s="227"/>
      <c r="U101" s="226"/>
      <c r="V101" s="227"/>
      <c r="W101" s="226"/>
      <c r="X101" s="227"/>
      <c r="Y101" s="226"/>
      <c r="Z101" s="227"/>
      <c r="AA101" s="226"/>
      <c r="AB101" s="227"/>
      <c r="AC101" s="226"/>
      <c r="AD101" s="227"/>
      <c r="AE101" s="226"/>
      <c r="AF101" s="227"/>
      <c r="AG101" s="226"/>
      <c r="AH101" s="227"/>
      <c r="AI101" s="226"/>
    </row>
    <row r="102" spans="3:35" x14ac:dyDescent="0.2">
      <c r="C102" s="227"/>
      <c r="D102" s="253"/>
      <c r="E102" s="227"/>
      <c r="F102" s="226"/>
      <c r="G102" s="227"/>
      <c r="H102" s="226"/>
      <c r="I102" s="226"/>
      <c r="J102" s="226"/>
      <c r="K102" s="227"/>
      <c r="L102" s="226"/>
      <c r="M102" s="227"/>
      <c r="N102" s="226"/>
      <c r="O102" s="227"/>
      <c r="P102" s="226"/>
      <c r="Q102" s="227"/>
      <c r="R102" s="227"/>
      <c r="S102" s="226"/>
      <c r="T102" s="227"/>
      <c r="U102" s="226"/>
      <c r="V102" s="227"/>
      <c r="W102" s="226"/>
      <c r="X102" s="227"/>
      <c r="Y102" s="226"/>
      <c r="Z102" s="227"/>
      <c r="AA102" s="226"/>
      <c r="AB102" s="227"/>
      <c r="AC102" s="226"/>
      <c r="AD102" s="227"/>
      <c r="AE102" s="226"/>
      <c r="AF102" s="227"/>
      <c r="AG102" s="226"/>
      <c r="AH102" s="227"/>
      <c r="AI102" s="226"/>
    </row>
    <row r="103" spans="3:35" x14ac:dyDescent="0.2">
      <c r="C103" s="227"/>
      <c r="D103" s="253"/>
      <c r="E103" s="227"/>
      <c r="F103" s="226"/>
      <c r="G103" s="227"/>
      <c r="H103" s="226"/>
      <c r="I103" s="226"/>
      <c r="J103" s="226"/>
      <c r="K103" s="227"/>
      <c r="L103" s="226"/>
      <c r="M103" s="227"/>
      <c r="N103" s="226"/>
      <c r="O103" s="227"/>
      <c r="P103" s="226"/>
      <c r="Q103" s="227"/>
      <c r="R103" s="227"/>
      <c r="S103" s="226"/>
      <c r="T103" s="227"/>
      <c r="U103" s="226"/>
      <c r="V103" s="227"/>
      <c r="W103" s="226"/>
      <c r="X103" s="227"/>
      <c r="Y103" s="226"/>
      <c r="Z103" s="227"/>
      <c r="AA103" s="226"/>
      <c r="AB103" s="227"/>
      <c r="AC103" s="226"/>
      <c r="AD103" s="227"/>
      <c r="AE103" s="226"/>
      <c r="AF103" s="227"/>
      <c r="AG103" s="226"/>
      <c r="AH103" s="227"/>
      <c r="AI103" s="226"/>
    </row>
    <row r="104" spans="3:35" x14ac:dyDescent="0.2">
      <c r="C104" s="227"/>
      <c r="D104" s="253"/>
      <c r="E104" s="227"/>
      <c r="F104" s="226"/>
      <c r="G104" s="227"/>
      <c r="H104" s="226"/>
      <c r="I104" s="226"/>
      <c r="J104" s="226"/>
      <c r="K104" s="227"/>
      <c r="L104" s="226"/>
      <c r="M104" s="227"/>
      <c r="N104" s="226"/>
      <c r="O104" s="227"/>
      <c r="P104" s="226"/>
      <c r="Q104" s="227"/>
      <c r="R104" s="227"/>
      <c r="S104" s="226"/>
      <c r="T104" s="227"/>
      <c r="U104" s="226"/>
      <c r="V104" s="227"/>
      <c r="W104" s="226"/>
      <c r="X104" s="227"/>
      <c r="Y104" s="226"/>
      <c r="Z104" s="227"/>
      <c r="AA104" s="226"/>
      <c r="AB104" s="227"/>
      <c r="AC104" s="226"/>
      <c r="AD104" s="227"/>
      <c r="AE104" s="226"/>
      <c r="AF104" s="227"/>
      <c r="AG104" s="226"/>
      <c r="AH104" s="227"/>
      <c r="AI104" s="226"/>
    </row>
    <row r="105" spans="3:35" x14ac:dyDescent="0.2">
      <c r="C105" s="227"/>
      <c r="D105" s="253"/>
      <c r="E105" s="227"/>
      <c r="F105" s="226"/>
      <c r="G105" s="227"/>
      <c r="H105" s="226"/>
      <c r="I105" s="226"/>
      <c r="J105" s="226"/>
      <c r="K105" s="227"/>
      <c r="L105" s="226"/>
      <c r="M105" s="227"/>
      <c r="N105" s="226"/>
      <c r="O105" s="227"/>
      <c r="P105" s="226"/>
      <c r="Q105" s="227"/>
      <c r="R105" s="227"/>
      <c r="S105" s="226"/>
      <c r="T105" s="227"/>
      <c r="U105" s="226"/>
      <c r="V105" s="227"/>
      <c r="W105" s="226"/>
      <c r="X105" s="227"/>
      <c r="Y105" s="226"/>
      <c r="Z105" s="227"/>
      <c r="AA105" s="226"/>
      <c r="AB105" s="227"/>
      <c r="AC105" s="226"/>
      <c r="AD105" s="227"/>
      <c r="AE105" s="226"/>
      <c r="AF105" s="227"/>
      <c r="AG105" s="226"/>
      <c r="AH105" s="227"/>
      <c r="AI105" s="226"/>
    </row>
    <row r="106" spans="3:35" x14ac:dyDescent="0.2">
      <c r="C106" s="227"/>
      <c r="D106" s="253"/>
      <c r="E106" s="227"/>
      <c r="F106" s="226"/>
      <c r="G106" s="227"/>
      <c r="H106" s="226"/>
      <c r="I106" s="226"/>
      <c r="J106" s="226"/>
      <c r="K106" s="227"/>
      <c r="L106" s="226"/>
      <c r="M106" s="227"/>
      <c r="N106" s="226"/>
      <c r="O106" s="227"/>
      <c r="P106" s="226"/>
      <c r="Q106" s="227"/>
      <c r="R106" s="227"/>
      <c r="S106" s="226"/>
      <c r="T106" s="227"/>
      <c r="U106" s="226"/>
      <c r="V106" s="227"/>
      <c r="W106" s="226"/>
      <c r="X106" s="227"/>
      <c r="Y106" s="226"/>
      <c r="Z106" s="227"/>
      <c r="AA106" s="226"/>
      <c r="AB106" s="227"/>
      <c r="AC106" s="226"/>
      <c r="AD106" s="227"/>
      <c r="AE106" s="226"/>
      <c r="AF106" s="227"/>
      <c r="AG106" s="226"/>
      <c r="AH106" s="227"/>
      <c r="AI106" s="226"/>
    </row>
    <row r="107" spans="3:35" x14ac:dyDescent="0.2">
      <c r="C107" s="227"/>
      <c r="D107" s="253"/>
      <c r="E107" s="227"/>
      <c r="F107" s="226"/>
      <c r="G107" s="227"/>
      <c r="H107" s="226"/>
      <c r="I107" s="226"/>
      <c r="J107" s="226"/>
      <c r="K107" s="227"/>
      <c r="L107" s="226"/>
      <c r="M107" s="227"/>
      <c r="N107" s="226"/>
      <c r="O107" s="227"/>
      <c r="P107" s="226"/>
      <c r="Q107" s="227"/>
      <c r="R107" s="227"/>
      <c r="S107" s="226"/>
      <c r="T107" s="227"/>
      <c r="U107" s="226"/>
      <c r="V107" s="227"/>
      <c r="W107" s="226"/>
      <c r="X107" s="227"/>
      <c r="Y107" s="226"/>
      <c r="Z107" s="227"/>
      <c r="AA107" s="226"/>
      <c r="AB107" s="227"/>
      <c r="AC107" s="226"/>
      <c r="AD107" s="227"/>
      <c r="AE107" s="226"/>
      <c r="AF107" s="227"/>
      <c r="AG107" s="226"/>
      <c r="AH107" s="227"/>
      <c r="AI107" s="226"/>
    </row>
    <row r="108" spans="3:35" x14ac:dyDescent="0.2">
      <c r="C108" s="227"/>
      <c r="D108" s="253"/>
      <c r="E108" s="227"/>
      <c r="F108" s="226"/>
      <c r="G108" s="227"/>
      <c r="H108" s="226"/>
      <c r="I108" s="226"/>
      <c r="J108" s="226"/>
      <c r="K108" s="227"/>
      <c r="L108" s="226"/>
      <c r="M108" s="227"/>
      <c r="N108" s="226"/>
      <c r="O108" s="227"/>
      <c r="P108" s="226"/>
      <c r="Q108" s="227"/>
      <c r="R108" s="227"/>
      <c r="S108" s="226"/>
      <c r="T108" s="227"/>
      <c r="U108" s="226"/>
      <c r="V108" s="227"/>
      <c r="W108" s="226"/>
      <c r="X108" s="227"/>
      <c r="Y108" s="226"/>
      <c r="Z108" s="227"/>
      <c r="AA108" s="226"/>
      <c r="AB108" s="227"/>
      <c r="AC108" s="226"/>
      <c r="AD108" s="227"/>
      <c r="AE108" s="226"/>
      <c r="AF108" s="227"/>
      <c r="AG108" s="226"/>
      <c r="AH108" s="227"/>
      <c r="AI108" s="226"/>
    </row>
  </sheetData>
  <sheetProtection sheet="1" objects="1" scenarios="1"/>
  <mergeCells count="23">
    <mergeCell ref="AD7:AE7"/>
    <mergeCell ref="R7:S7"/>
    <mergeCell ref="T7:U7"/>
    <mergeCell ref="V7:W7"/>
    <mergeCell ref="X7:Y7"/>
    <mergeCell ref="Z7:AA7"/>
    <mergeCell ref="AB7:AC7"/>
    <mergeCell ref="O7:P7"/>
    <mergeCell ref="C5:Q5"/>
    <mergeCell ref="R5:AI5"/>
    <mergeCell ref="C6:J6"/>
    <mergeCell ref="K6:N6"/>
    <mergeCell ref="O6:P6"/>
    <mergeCell ref="R6:Y6"/>
    <mergeCell ref="Z6:AE6"/>
    <mergeCell ref="AF6:AG7"/>
    <mergeCell ref="AH6:AI7"/>
    <mergeCell ref="C7:D7"/>
    <mergeCell ref="E7:F7"/>
    <mergeCell ref="G7:H7"/>
    <mergeCell ref="I7:J7"/>
    <mergeCell ref="K7:L7"/>
    <mergeCell ref="M7:N7"/>
  </mergeCells>
  <pageMargins left="0.7" right="0.7" top="0.78740157499999996" bottom="0.78740157499999996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Daten!A37</f>
        <v>27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Daten!B37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CONCATENATE(Daten!D37, " ", Daten!C37)</f>
        <v xml:space="preserve"> </v>
      </c>
      <c r="B11" s="355"/>
      <c r="C11" s="355"/>
      <c r="D11" s="7"/>
      <c r="E11" s="7"/>
      <c r="F11" s="355">
        <f>Daten!K37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Daten!H37</f>
        <v>0</v>
      </c>
      <c r="B12" s="486"/>
      <c r="C12" s="486"/>
      <c r="D12" s="298"/>
      <c r="E12" s="298"/>
      <c r="F12" s="401">
        <f>Daten!L37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CONCATENATE(Daten!I37, " ", Daten!J37)</f>
        <v xml:space="preserve"> </v>
      </c>
      <c r="B13" s="485"/>
      <c r="C13" s="485"/>
      <c r="D13" s="128"/>
      <c r="E13" s="128"/>
      <c r="F13" s="381" t="str">
        <f>CONCATENATE(Daten!M37," ",Daten!N37)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Daten!E37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Daten!G37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B52:C53"/>
    <mergeCell ref="P37:P42"/>
    <mergeCell ref="Q37:Q42"/>
    <mergeCell ref="B47:C47"/>
    <mergeCell ref="J41:J42"/>
    <mergeCell ref="B56:K56"/>
    <mergeCell ref="H48:I49"/>
    <mergeCell ref="J48:J49"/>
    <mergeCell ref="K48:K49"/>
    <mergeCell ref="P48:P51"/>
    <mergeCell ref="Q48:Q51"/>
    <mergeCell ref="B44:C45"/>
    <mergeCell ref="H44:I45"/>
    <mergeCell ref="J44:J45"/>
    <mergeCell ref="K44:K45"/>
    <mergeCell ref="B50:C50"/>
    <mergeCell ref="G50:K51"/>
    <mergeCell ref="R22:S22"/>
    <mergeCell ref="P24:P34"/>
    <mergeCell ref="Q24:Q34"/>
    <mergeCell ref="R24:R53"/>
    <mergeCell ref="S24:S53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H52:I53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  <mergeCell ref="H21:I21"/>
    <mergeCell ref="R21:S21"/>
    <mergeCell ref="B22:O22"/>
    <mergeCell ref="B26:C27"/>
    <mergeCell ref="B28:C29"/>
    <mergeCell ref="K28:K29"/>
    <mergeCell ref="B30:M31"/>
    <mergeCell ref="L24:L29"/>
    <mergeCell ref="M24:M29"/>
    <mergeCell ref="P35:Q36"/>
    <mergeCell ref="P43:Q43"/>
    <mergeCell ref="L44:M53"/>
    <mergeCell ref="F11:K11"/>
    <mergeCell ref="F12:K12"/>
    <mergeCell ref="A156:B156"/>
    <mergeCell ref="K41:K42"/>
    <mergeCell ref="B43:M43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N37:N53"/>
    <mergeCell ref="O37:O53"/>
  </mergeCells>
  <phoneticPr fontId="4" type="noConversion"/>
  <conditionalFormatting sqref="E37:E42 E33:E34 E49:E53 E45:E47 E24:E29">
    <cfRule type="cellIs" dxfId="23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Daten!A38</f>
        <v>28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Daten!B38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CONCATENATE(Daten!D38, " ", Daten!C38)</f>
        <v xml:space="preserve"> </v>
      </c>
      <c r="B11" s="355"/>
      <c r="C11" s="355"/>
      <c r="D11" s="7"/>
      <c r="E11" s="7"/>
      <c r="F11" s="355">
        <f>Daten!K38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Daten!H38</f>
        <v>0</v>
      </c>
      <c r="B12" s="486"/>
      <c r="C12" s="486"/>
      <c r="D12" s="298"/>
      <c r="E12" s="298"/>
      <c r="F12" s="401">
        <f>Daten!L38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CONCATENATE(Daten!I38, " ", Daten!J38)</f>
        <v xml:space="preserve"> </v>
      </c>
      <c r="B13" s="485"/>
      <c r="C13" s="485"/>
      <c r="D13" s="128"/>
      <c r="E13" s="128"/>
      <c r="F13" s="381" t="str">
        <f>CONCATENATE(Daten!M38," ",Daten!N38)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Daten!E38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Daten!G38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B52:C53"/>
    <mergeCell ref="P37:P42"/>
    <mergeCell ref="Q37:Q42"/>
    <mergeCell ref="B47:C47"/>
    <mergeCell ref="J41:J42"/>
    <mergeCell ref="B56:K56"/>
    <mergeCell ref="H48:I49"/>
    <mergeCell ref="J48:J49"/>
    <mergeCell ref="K48:K49"/>
    <mergeCell ref="P48:P51"/>
    <mergeCell ref="Q48:Q51"/>
    <mergeCell ref="B44:C45"/>
    <mergeCell ref="H44:I45"/>
    <mergeCell ref="J44:J45"/>
    <mergeCell ref="K44:K45"/>
    <mergeCell ref="B50:C50"/>
    <mergeCell ref="G50:K51"/>
    <mergeCell ref="R22:S22"/>
    <mergeCell ref="P24:P34"/>
    <mergeCell ref="Q24:Q34"/>
    <mergeCell ref="R24:R53"/>
    <mergeCell ref="S24:S53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H52:I53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  <mergeCell ref="H21:I21"/>
    <mergeCell ref="R21:S21"/>
    <mergeCell ref="B22:O22"/>
    <mergeCell ref="B26:C27"/>
    <mergeCell ref="B28:C29"/>
    <mergeCell ref="K28:K29"/>
    <mergeCell ref="B30:M31"/>
    <mergeCell ref="L24:L29"/>
    <mergeCell ref="M24:M29"/>
    <mergeCell ref="P35:Q36"/>
    <mergeCell ref="P43:Q43"/>
    <mergeCell ref="L44:M53"/>
    <mergeCell ref="F11:K11"/>
    <mergeCell ref="F12:K12"/>
    <mergeCell ref="A156:B156"/>
    <mergeCell ref="K41:K42"/>
    <mergeCell ref="B43:M43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N37:N53"/>
    <mergeCell ref="O37:O53"/>
  </mergeCells>
  <phoneticPr fontId="4" type="noConversion"/>
  <conditionalFormatting sqref="E37:E42 E33:E34 E49:E53 E45:E47 E24:E29">
    <cfRule type="cellIs" dxfId="22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Daten!A39</f>
        <v>29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Daten!B39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CONCATENATE(Daten!D39, " ", Daten!C39)</f>
        <v xml:space="preserve"> </v>
      </c>
      <c r="B11" s="355"/>
      <c r="C11" s="355"/>
      <c r="D11" s="7"/>
      <c r="E11" s="7"/>
      <c r="F11" s="355">
        <f>Daten!K39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Daten!H39</f>
        <v>0</v>
      </c>
      <c r="B12" s="486"/>
      <c r="C12" s="486"/>
      <c r="D12" s="298"/>
      <c r="E12" s="298"/>
      <c r="F12" s="401">
        <f>Daten!L39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CONCATENATE(Daten!I39, " ", Daten!J39)</f>
        <v xml:space="preserve"> </v>
      </c>
      <c r="B13" s="485"/>
      <c r="C13" s="485"/>
      <c r="D13" s="128"/>
      <c r="E13" s="128"/>
      <c r="F13" s="381" t="str">
        <f>CONCATENATE(Daten!M39," ",Daten!N39)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Daten!E39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Daten!G39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B52:C53"/>
    <mergeCell ref="P37:P42"/>
    <mergeCell ref="Q37:Q42"/>
    <mergeCell ref="B47:C47"/>
    <mergeCell ref="J41:J42"/>
    <mergeCell ref="B56:K56"/>
    <mergeCell ref="H48:I49"/>
    <mergeCell ref="J48:J49"/>
    <mergeCell ref="K48:K49"/>
    <mergeCell ref="P48:P51"/>
    <mergeCell ref="Q48:Q51"/>
    <mergeCell ref="B44:C45"/>
    <mergeCell ref="H44:I45"/>
    <mergeCell ref="J44:J45"/>
    <mergeCell ref="K44:K45"/>
    <mergeCell ref="B50:C50"/>
    <mergeCell ref="G50:K51"/>
    <mergeCell ref="R22:S22"/>
    <mergeCell ref="P24:P34"/>
    <mergeCell ref="Q24:Q34"/>
    <mergeCell ref="R24:R53"/>
    <mergeCell ref="S24:S53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H52:I53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  <mergeCell ref="H21:I21"/>
    <mergeCell ref="R21:S21"/>
    <mergeCell ref="B22:O22"/>
    <mergeCell ref="B26:C27"/>
    <mergeCell ref="B28:C29"/>
    <mergeCell ref="K28:K29"/>
    <mergeCell ref="B30:M31"/>
    <mergeCell ref="L24:L29"/>
    <mergeCell ref="M24:M29"/>
    <mergeCell ref="P35:Q36"/>
    <mergeCell ref="P43:Q43"/>
    <mergeCell ref="L44:M53"/>
    <mergeCell ref="F11:K11"/>
    <mergeCell ref="F12:K12"/>
    <mergeCell ref="A156:B156"/>
    <mergeCell ref="K41:K42"/>
    <mergeCell ref="B43:M43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N37:N53"/>
    <mergeCell ref="O37:O53"/>
  </mergeCells>
  <phoneticPr fontId="4" type="noConversion"/>
  <conditionalFormatting sqref="E37:E42 E33:E34 E49:E53 E45:E47 E24:E29">
    <cfRule type="cellIs" dxfId="21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Daten!A40</f>
        <v>30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Daten!B40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CONCATENATE(Daten!D40, " ", Daten!C40)</f>
        <v xml:space="preserve"> </v>
      </c>
      <c r="B11" s="355"/>
      <c r="C11" s="355"/>
      <c r="D11" s="7"/>
      <c r="E11" s="7"/>
      <c r="F11" s="355">
        <f>Daten!K40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Daten!H40</f>
        <v>0</v>
      </c>
      <c r="B12" s="486"/>
      <c r="C12" s="486"/>
      <c r="D12" s="298"/>
      <c r="E12" s="298"/>
      <c r="F12" s="401">
        <f>Daten!L40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CONCATENATE(Daten!I40, " ", Daten!J40)</f>
        <v xml:space="preserve"> </v>
      </c>
      <c r="B13" s="485"/>
      <c r="C13" s="485"/>
      <c r="D13" s="128"/>
      <c r="E13" s="128"/>
      <c r="F13" s="381" t="str">
        <f>CONCATENATE(Daten!M40," ",Daten!N40)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Daten!E40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Daten!G40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B52:C53"/>
    <mergeCell ref="P37:P42"/>
    <mergeCell ref="Q37:Q42"/>
    <mergeCell ref="B47:C47"/>
    <mergeCell ref="J41:J42"/>
    <mergeCell ref="B56:K56"/>
    <mergeCell ref="H48:I49"/>
    <mergeCell ref="J48:J49"/>
    <mergeCell ref="K48:K49"/>
    <mergeCell ref="P48:P51"/>
    <mergeCell ref="Q48:Q51"/>
    <mergeCell ref="B44:C45"/>
    <mergeCell ref="H44:I45"/>
    <mergeCell ref="J44:J45"/>
    <mergeCell ref="K44:K45"/>
    <mergeCell ref="B50:C50"/>
    <mergeCell ref="G50:K51"/>
    <mergeCell ref="R22:S22"/>
    <mergeCell ref="P24:P34"/>
    <mergeCell ref="Q24:Q34"/>
    <mergeCell ref="R24:R53"/>
    <mergeCell ref="S24:S53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H52:I53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  <mergeCell ref="H21:I21"/>
    <mergeCell ref="R21:S21"/>
    <mergeCell ref="B22:O22"/>
    <mergeCell ref="B26:C27"/>
    <mergeCell ref="B28:C29"/>
    <mergeCell ref="K28:K29"/>
    <mergeCell ref="B30:M31"/>
    <mergeCell ref="L24:L29"/>
    <mergeCell ref="M24:M29"/>
    <mergeCell ref="P35:Q36"/>
    <mergeCell ref="P43:Q43"/>
    <mergeCell ref="L44:M53"/>
    <mergeCell ref="F11:K11"/>
    <mergeCell ref="F12:K12"/>
    <mergeCell ref="A156:B156"/>
    <mergeCell ref="K41:K42"/>
    <mergeCell ref="B43:M43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N37:N53"/>
    <mergeCell ref="O37:O53"/>
  </mergeCells>
  <phoneticPr fontId="4" type="noConversion"/>
  <conditionalFormatting sqref="E37:E42 E33:E34 E49:E53 E45:E47 E24:E29">
    <cfRule type="cellIs" dxfId="20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Daten!A41</f>
        <v>31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Daten!B41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CONCATENATE(Daten!D41, " ", Daten!C41)</f>
        <v xml:space="preserve"> </v>
      </c>
      <c r="B11" s="355"/>
      <c r="C11" s="355"/>
      <c r="D11" s="7"/>
      <c r="E11" s="7"/>
      <c r="F11" s="355">
        <f>Daten!K41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Daten!H41</f>
        <v>0</v>
      </c>
      <c r="B12" s="486"/>
      <c r="C12" s="486"/>
      <c r="D12" s="298"/>
      <c r="E12" s="298"/>
      <c r="F12" s="401">
        <f>Daten!L41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CONCATENATE(Daten!I41, " ", Daten!J41)</f>
        <v xml:space="preserve"> </v>
      </c>
      <c r="B13" s="485"/>
      <c r="C13" s="485"/>
      <c r="D13" s="128"/>
      <c r="E13" s="128"/>
      <c r="F13" s="381" t="str">
        <f>CONCATENATE(Daten!M41," ",Daten!N41)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Daten!E41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Daten!G41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B52:C53"/>
    <mergeCell ref="P37:P42"/>
    <mergeCell ref="Q37:Q42"/>
    <mergeCell ref="B47:C47"/>
    <mergeCell ref="J41:J42"/>
    <mergeCell ref="B56:K56"/>
    <mergeCell ref="H48:I49"/>
    <mergeCell ref="J48:J49"/>
    <mergeCell ref="K48:K49"/>
    <mergeCell ref="P48:P51"/>
    <mergeCell ref="Q48:Q51"/>
    <mergeCell ref="B44:C45"/>
    <mergeCell ref="H44:I45"/>
    <mergeCell ref="J44:J45"/>
    <mergeCell ref="K44:K45"/>
    <mergeCell ref="B50:C50"/>
    <mergeCell ref="G50:K51"/>
    <mergeCell ref="R22:S22"/>
    <mergeCell ref="P24:P34"/>
    <mergeCell ref="Q24:Q34"/>
    <mergeCell ref="R24:R53"/>
    <mergeCell ref="S24:S53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H52:I53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  <mergeCell ref="H21:I21"/>
    <mergeCell ref="R21:S21"/>
    <mergeCell ref="B22:O22"/>
    <mergeCell ref="B26:C27"/>
    <mergeCell ref="B28:C29"/>
    <mergeCell ref="K28:K29"/>
    <mergeCell ref="B30:M31"/>
    <mergeCell ref="L24:L29"/>
    <mergeCell ref="M24:M29"/>
    <mergeCell ref="P35:Q36"/>
    <mergeCell ref="P43:Q43"/>
    <mergeCell ref="L44:M53"/>
    <mergeCell ref="F11:K11"/>
    <mergeCell ref="F12:K12"/>
    <mergeCell ref="A156:B156"/>
    <mergeCell ref="K41:K42"/>
    <mergeCell ref="B43:M43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N37:N53"/>
    <mergeCell ref="O37:O53"/>
  </mergeCells>
  <phoneticPr fontId="4" type="noConversion"/>
  <conditionalFormatting sqref="E37:E42 E33:E34 E49:E53 E45:E47 E24:E29">
    <cfRule type="cellIs" dxfId="19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Daten!A42</f>
        <v>32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Daten!B42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CONCATENATE(Daten!D42, " ", Daten!C42)</f>
        <v xml:space="preserve"> </v>
      </c>
      <c r="B11" s="355"/>
      <c r="C11" s="355"/>
      <c r="D11" s="7"/>
      <c r="E11" s="7"/>
      <c r="F11" s="355">
        <f>Daten!K42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Daten!H42</f>
        <v>0</v>
      </c>
      <c r="B12" s="486"/>
      <c r="C12" s="486"/>
      <c r="D12" s="298"/>
      <c r="E12" s="298"/>
      <c r="F12" s="401">
        <f>Daten!L42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CONCATENATE(Daten!I42, " ", Daten!J42)</f>
        <v xml:space="preserve"> </v>
      </c>
      <c r="B13" s="485"/>
      <c r="C13" s="485"/>
      <c r="D13" s="128"/>
      <c r="E13" s="128"/>
      <c r="F13" s="381" t="str">
        <f>CONCATENATE(Daten!M42," ",Daten!N42)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Daten!E42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Daten!G42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B52:C53"/>
    <mergeCell ref="P37:P42"/>
    <mergeCell ref="Q37:Q42"/>
    <mergeCell ref="B47:C47"/>
    <mergeCell ref="J41:J42"/>
    <mergeCell ref="B56:K56"/>
    <mergeCell ref="H48:I49"/>
    <mergeCell ref="J48:J49"/>
    <mergeCell ref="K48:K49"/>
    <mergeCell ref="P48:P51"/>
    <mergeCell ref="Q48:Q51"/>
    <mergeCell ref="B44:C45"/>
    <mergeCell ref="H44:I45"/>
    <mergeCell ref="J44:J45"/>
    <mergeCell ref="K44:K45"/>
    <mergeCell ref="B50:C50"/>
    <mergeCell ref="G50:K51"/>
    <mergeCell ref="R22:S22"/>
    <mergeCell ref="P24:P34"/>
    <mergeCell ref="Q24:Q34"/>
    <mergeCell ref="R24:R53"/>
    <mergeCell ref="S24:S53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H52:I53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  <mergeCell ref="H21:I21"/>
    <mergeCell ref="R21:S21"/>
    <mergeCell ref="B22:O22"/>
    <mergeCell ref="B26:C27"/>
    <mergeCell ref="B28:C29"/>
    <mergeCell ref="K28:K29"/>
    <mergeCell ref="B30:M31"/>
    <mergeCell ref="L24:L29"/>
    <mergeCell ref="M24:M29"/>
    <mergeCell ref="P35:Q36"/>
    <mergeCell ref="P43:Q43"/>
    <mergeCell ref="L44:M53"/>
    <mergeCell ref="F11:K11"/>
    <mergeCell ref="F12:K12"/>
    <mergeCell ref="A156:B156"/>
    <mergeCell ref="K41:K42"/>
    <mergeCell ref="B43:M43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N37:N53"/>
    <mergeCell ref="O37:O53"/>
  </mergeCells>
  <phoneticPr fontId="4" type="noConversion"/>
  <conditionalFormatting sqref="E37:E42 E33:E34 E49:E53 E45:E47 E24:E29">
    <cfRule type="cellIs" dxfId="18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Daten!A43</f>
        <v>33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Daten!B43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CONCATENATE(Daten!D43, " ", Daten!C43)</f>
        <v xml:space="preserve"> </v>
      </c>
      <c r="B11" s="355"/>
      <c r="C11" s="355"/>
      <c r="D11" s="7"/>
      <c r="E11" s="7"/>
      <c r="F11" s="355">
        <f>Daten!K43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Daten!H43</f>
        <v>0</v>
      </c>
      <c r="B12" s="486"/>
      <c r="C12" s="486"/>
      <c r="D12" s="298"/>
      <c r="E12" s="298"/>
      <c r="F12" s="401">
        <f>Daten!L43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CONCATENATE(Daten!I43, " ", Daten!J43)</f>
        <v xml:space="preserve"> </v>
      </c>
      <c r="B13" s="485"/>
      <c r="C13" s="485"/>
      <c r="D13" s="128"/>
      <c r="E13" s="128"/>
      <c r="F13" s="381" t="str">
        <f>CONCATENATE(Daten!M43," ",Daten!N43)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Daten!E43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Daten!G43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B52:C53"/>
    <mergeCell ref="P37:P42"/>
    <mergeCell ref="Q37:Q42"/>
    <mergeCell ref="B47:C47"/>
    <mergeCell ref="J41:J42"/>
    <mergeCell ref="B56:K56"/>
    <mergeCell ref="H48:I49"/>
    <mergeCell ref="J48:J49"/>
    <mergeCell ref="K48:K49"/>
    <mergeCell ref="P48:P51"/>
    <mergeCell ref="Q48:Q51"/>
    <mergeCell ref="B44:C45"/>
    <mergeCell ref="H44:I45"/>
    <mergeCell ref="J44:J45"/>
    <mergeCell ref="K44:K45"/>
    <mergeCell ref="B50:C50"/>
    <mergeCell ref="G50:K51"/>
    <mergeCell ref="R22:S22"/>
    <mergeCell ref="P24:P34"/>
    <mergeCell ref="Q24:Q34"/>
    <mergeCell ref="R24:R53"/>
    <mergeCell ref="S24:S53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H52:I53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  <mergeCell ref="H21:I21"/>
    <mergeCell ref="R21:S21"/>
    <mergeCell ref="B22:O22"/>
    <mergeCell ref="B26:C27"/>
    <mergeCell ref="B28:C29"/>
    <mergeCell ref="K28:K29"/>
    <mergeCell ref="B30:M31"/>
    <mergeCell ref="L24:L29"/>
    <mergeCell ref="M24:M29"/>
    <mergeCell ref="P35:Q36"/>
    <mergeCell ref="P43:Q43"/>
    <mergeCell ref="L44:M53"/>
    <mergeCell ref="F11:K11"/>
    <mergeCell ref="F12:K12"/>
    <mergeCell ref="A156:B156"/>
    <mergeCell ref="K41:K42"/>
    <mergeCell ref="B43:M43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N37:N53"/>
    <mergeCell ref="O37:O53"/>
  </mergeCells>
  <phoneticPr fontId="4" type="noConversion"/>
  <conditionalFormatting sqref="E37:E42 E33:E34 E49:E53 E45:E47 E24:E29">
    <cfRule type="cellIs" dxfId="17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Daten!A44</f>
        <v>34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Daten!B44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CONCATENATE(Daten!D44, " ", Daten!C44)</f>
        <v xml:space="preserve"> </v>
      </c>
      <c r="B11" s="355"/>
      <c r="C11" s="355"/>
      <c r="D11" s="7"/>
      <c r="E11" s="7"/>
      <c r="F11" s="355">
        <f>Daten!K44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Daten!H44</f>
        <v>0</v>
      </c>
      <c r="B12" s="486"/>
      <c r="C12" s="486"/>
      <c r="D12" s="298"/>
      <c r="E12" s="298"/>
      <c r="F12" s="401">
        <f>Daten!L44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CONCATENATE(Daten!I44, " ", Daten!J44)</f>
        <v xml:space="preserve"> </v>
      </c>
      <c r="B13" s="485"/>
      <c r="C13" s="485"/>
      <c r="D13" s="128"/>
      <c r="E13" s="128"/>
      <c r="F13" s="381" t="str">
        <f>CONCATENATE(Daten!M44," ",Daten!N44)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Daten!E44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Daten!G44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B52:C53"/>
    <mergeCell ref="P37:P42"/>
    <mergeCell ref="Q37:Q42"/>
    <mergeCell ref="B47:C47"/>
    <mergeCell ref="J41:J42"/>
    <mergeCell ref="B56:K56"/>
    <mergeCell ref="H48:I49"/>
    <mergeCell ref="J48:J49"/>
    <mergeCell ref="K48:K49"/>
    <mergeCell ref="P48:P51"/>
    <mergeCell ref="Q48:Q51"/>
    <mergeCell ref="B44:C45"/>
    <mergeCell ref="H44:I45"/>
    <mergeCell ref="J44:J45"/>
    <mergeCell ref="K44:K45"/>
    <mergeCell ref="B50:C50"/>
    <mergeCell ref="G50:K51"/>
    <mergeCell ref="R22:S22"/>
    <mergeCell ref="P24:P34"/>
    <mergeCell ref="Q24:Q34"/>
    <mergeCell ref="R24:R53"/>
    <mergeCell ref="S24:S53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H52:I53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  <mergeCell ref="H21:I21"/>
    <mergeCell ref="R21:S21"/>
    <mergeCell ref="B22:O22"/>
    <mergeCell ref="B26:C27"/>
    <mergeCell ref="B28:C29"/>
    <mergeCell ref="K28:K29"/>
    <mergeCell ref="B30:M31"/>
    <mergeCell ref="L24:L29"/>
    <mergeCell ref="M24:M29"/>
    <mergeCell ref="P35:Q36"/>
    <mergeCell ref="P43:Q43"/>
    <mergeCell ref="L44:M53"/>
    <mergeCell ref="F11:K11"/>
    <mergeCell ref="F12:K12"/>
    <mergeCell ref="A156:B156"/>
    <mergeCell ref="K41:K42"/>
    <mergeCell ref="B43:M43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N37:N53"/>
    <mergeCell ref="O37:O53"/>
  </mergeCells>
  <phoneticPr fontId="4" type="noConversion"/>
  <conditionalFormatting sqref="E37:E42 E33:E34 E49:E53 E45:E47 E24:E29">
    <cfRule type="cellIs" dxfId="16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Daten!A45</f>
        <v>35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Daten!B45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CONCATENATE(Daten!D45, " ", Daten!C45)</f>
        <v xml:space="preserve"> </v>
      </c>
      <c r="B11" s="355"/>
      <c r="C11" s="355"/>
      <c r="D11" s="7"/>
      <c r="E11" s="7"/>
      <c r="F11" s="355">
        <f>Daten!K45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Daten!H45</f>
        <v>0</v>
      </c>
      <c r="B12" s="486"/>
      <c r="C12" s="486"/>
      <c r="D12" s="298"/>
      <c r="E12" s="298"/>
      <c r="F12" s="401">
        <f>Daten!L45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CONCATENATE(Daten!I45, " ", Daten!J45)</f>
        <v xml:space="preserve"> </v>
      </c>
      <c r="B13" s="485"/>
      <c r="C13" s="485"/>
      <c r="D13" s="128"/>
      <c r="E13" s="128"/>
      <c r="F13" s="381" t="str">
        <f>CONCATENATE(Daten!M45," ",Daten!N45)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Daten!E45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Daten!G45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B52:C53"/>
    <mergeCell ref="P37:P42"/>
    <mergeCell ref="Q37:Q42"/>
    <mergeCell ref="B47:C47"/>
    <mergeCell ref="J41:J42"/>
    <mergeCell ref="B56:K56"/>
    <mergeCell ref="H48:I49"/>
    <mergeCell ref="J48:J49"/>
    <mergeCell ref="K48:K49"/>
    <mergeCell ref="P48:P51"/>
    <mergeCell ref="Q48:Q51"/>
    <mergeCell ref="B44:C45"/>
    <mergeCell ref="H44:I45"/>
    <mergeCell ref="J44:J45"/>
    <mergeCell ref="K44:K45"/>
    <mergeCell ref="B50:C50"/>
    <mergeCell ref="G50:K51"/>
    <mergeCell ref="R22:S22"/>
    <mergeCell ref="P24:P34"/>
    <mergeCell ref="Q24:Q34"/>
    <mergeCell ref="R24:R53"/>
    <mergeCell ref="S24:S53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H52:I53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  <mergeCell ref="H21:I21"/>
    <mergeCell ref="R21:S21"/>
    <mergeCell ref="B22:O22"/>
    <mergeCell ref="B26:C27"/>
    <mergeCell ref="B28:C29"/>
    <mergeCell ref="K28:K29"/>
    <mergeCell ref="B30:M31"/>
    <mergeCell ref="L24:L29"/>
    <mergeCell ref="M24:M29"/>
    <mergeCell ref="P35:Q36"/>
    <mergeCell ref="P43:Q43"/>
    <mergeCell ref="L44:M53"/>
    <mergeCell ref="F11:K11"/>
    <mergeCell ref="F12:K12"/>
    <mergeCell ref="A156:B156"/>
    <mergeCell ref="K41:K42"/>
    <mergeCell ref="B43:M43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N37:N53"/>
    <mergeCell ref="O37:O53"/>
  </mergeCells>
  <phoneticPr fontId="4" type="noConversion"/>
  <conditionalFormatting sqref="E37:E42 E33:E34 E49:E53 E45:E47 E24:E29">
    <cfRule type="cellIs" dxfId="15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Daten!A46</f>
        <v>36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Daten!B46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CONCATENATE(Daten!D46, " ", Daten!C46)</f>
        <v xml:space="preserve"> </v>
      </c>
      <c r="B11" s="355"/>
      <c r="C11" s="355"/>
      <c r="D11" s="7"/>
      <c r="E11" s="7"/>
      <c r="F11" s="355">
        <f>Daten!K46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Daten!H46</f>
        <v>0</v>
      </c>
      <c r="B12" s="486"/>
      <c r="C12" s="486"/>
      <c r="D12" s="298"/>
      <c r="E12" s="298"/>
      <c r="F12" s="401">
        <f>Daten!L46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CONCATENATE(Daten!I46, " ", Daten!J46)</f>
        <v xml:space="preserve"> </v>
      </c>
      <c r="B13" s="485"/>
      <c r="C13" s="485"/>
      <c r="D13" s="128"/>
      <c r="E13" s="128"/>
      <c r="F13" s="381" t="str">
        <f>CONCATENATE(Daten!M46," ",Daten!N46)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Daten!E46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Daten!G46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B52:C53"/>
    <mergeCell ref="P37:P42"/>
    <mergeCell ref="Q37:Q42"/>
    <mergeCell ref="B47:C47"/>
    <mergeCell ref="J41:J42"/>
    <mergeCell ref="B56:K56"/>
    <mergeCell ref="H48:I49"/>
    <mergeCell ref="J48:J49"/>
    <mergeCell ref="K48:K49"/>
    <mergeCell ref="P48:P51"/>
    <mergeCell ref="Q48:Q51"/>
    <mergeCell ref="B44:C45"/>
    <mergeCell ref="H44:I45"/>
    <mergeCell ref="J44:J45"/>
    <mergeCell ref="K44:K45"/>
    <mergeCell ref="B50:C50"/>
    <mergeCell ref="G50:K51"/>
    <mergeCell ref="R22:S22"/>
    <mergeCell ref="P24:P34"/>
    <mergeCell ref="Q24:Q34"/>
    <mergeCell ref="R24:R53"/>
    <mergeCell ref="S24:S53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H52:I53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  <mergeCell ref="H21:I21"/>
    <mergeCell ref="R21:S21"/>
    <mergeCell ref="B22:O22"/>
    <mergeCell ref="B26:C27"/>
    <mergeCell ref="B28:C29"/>
    <mergeCell ref="K28:K29"/>
    <mergeCell ref="B30:M31"/>
    <mergeCell ref="L24:L29"/>
    <mergeCell ref="M24:M29"/>
    <mergeCell ref="P35:Q36"/>
    <mergeCell ref="P43:Q43"/>
    <mergeCell ref="L44:M53"/>
    <mergeCell ref="F11:K11"/>
    <mergeCell ref="F12:K12"/>
    <mergeCell ref="A156:B156"/>
    <mergeCell ref="K41:K42"/>
    <mergeCell ref="B43:M43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N37:N53"/>
    <mergeCell ref="O37:O53"/>
  </mergeCells>
  <phoneticPr fontId="4" type="noConversion"/>
  <conditionalFormatting sqref="E37:E42 E33:E34 E49:E53 E45:E47 E24:E29">
    <cfRule type="cellIs" dxfId="14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>
    <pageSetUpPr fitToPage="1"/>
  </sheetPr>
  <dimension ref="A1:T1298"/>
  <sheetViews>
    <sheetView tabSelected="1" topLeftCell="A16" zoomScale="90" zoomScaleNormal="90" workbookViewId="0">
      <selection activeCell="X32" sqref="X32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142" customFormat="1" ht="12.75" customHeight="1" x14ac:dyDescent="0.25">
      <c r="A7" s="77" t="s">
        <v>35</v>
      </c>
      <c r="C7" s="151">
        <f>Daten!A11</f>
        <v>1</v>
      </c>
      <c r="D7" s="152"/>
      <c r="E7" s="153"/>
      <c r="F7" s="153"/>
      <c r="G7" s="153"/>
      <c r="H7" s="153"/>
      <c r="I7" s="153"/>
      <c r="J7" s="140"/>
      <c r="K7" s="140"/>
      <c r="L7" s="140"/>
      <c r="M7" s="140"/>
      <c r="N7" s="140"/>
      <c r="O7" s="140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Daten!B11</f>
        <v>Herr</v>
      </c>
      <c r="B10" s="46"/>
      <c r="C10" s="46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CONCATENATE(Daten!D11, " ", Daten!C11)</f>
        <v xml:space="preserve"> </v>
      </c>
      <c r="B11" s="355"/>
      <c r="C11" s="355"/>
      <c r="D11" s="7"/>
      <c r="E11" s="7"/>
      <c r="F11" s="355">
        <f>Daten!K11</f>
        <v>0</v>
      </c>
      <c r="G11" s="354"/>
      <c r="H11" s="354"/>
      <c r="I11" s="354"/>
      <c r="J11" s="354"/>
      <c r="K11" s="354"/>
      <c r="L11" s="202"/>
      <c r="M11" s="202"/>
      <c r="N11" s="202"/>
      <c r="O11" s="202"/>
      <c r="P11" s="202"/>
      <c r="Q11" s="202"/>
      <c r="R11" s="202"/>
      <c r="S11" s="3"/>
    </row>
    <row r="12" spans="1:19" s="46" customFormat="1" ht="12.75" customHeight="1" x14ac:dyDescent="0.25">
      <c r="A12" s="486">
        <f>Daten!H11</f>
        <v>0</v>
      </c>
      <c r="B12" s="486"/>
      <c r="C12" s="486"/>
      <c r="D12" s="121"/>
      <c r="E12" s="121"/>
      <c r="F12" s="401">
        <f>Daten!L11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CONCATENATE(Daten!I11, " ", Daten!J11)</f>
        <v xml:space="preserve"> </v>
      </c>
      <c r="B13" s="485"/>
      <c r="C13" s="485"/>
      <c r="D13" s="128"/>
      <c r="E13" s="128"/>
      <c r="F13" s="381" t="str">
        <f>CONCATENATE(Daten!M11," ",Daten!N11)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46"/>
      <c r="C14" s="46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46"/>
      <c r="C15" s="88">
        <f>Daten!E11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Daten!G11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83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184" t="s">
        <v>108</v>
      </c>
      <c r="C58" s="185"/>
      <c r="D58" s="185"/>
      <c r="E58" s="185"/>
      <c r="F58" s="185"/>
      <c r="G58" s="185"/>
      <c r="H58" s="185"/>
      <c r="I58" s="185"/>
      <c r="J58" s="185"/>
      <c r="K58" s="186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59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86"/>
      <c r="C62" s="58"/>
      <c r="D62" s="58"/>
      <c r="E62" s="59"/>
      <c r="F62" s="59"/>
      <c r="G62" s="59"/>
      <c r="H62" s="59"/>
      <c r="I62" s="59"/>
      <c r="J62" s="59"/>
      <c r="K62" s="59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idden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idden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idden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idden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idden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46"/>
      <c r="N95" s="46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77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77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46" customFormat="1" ht="14.25" x14ac:dyDescent="0.2">
      <c r="A142" s="46" t="str">
        <f>A10</f>
        <v>Herr</v>
      </c>
    </row>
    <row r="143" spans="1:19" s="46" customFormat="1" ht="14.25" x14ac:dyDescent="0.2">
      <c r="A143" s="46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46" customFormat="1" ht="14.25" x14ac:dyDescent="0.2">
      <c r="A144" s="46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141"/>
      <c r="P156" s="142"/>
      <c r="Q156" s="142"/>
      <c r="R156" s="8"/>
      <c r="S156" s="8"/>
    </row>
    <row r="157" spans="1:19" s="76" customFormat="1" ht="14.25" x14ac:dyDescent="0.2">
      <c r="A157" s="46" t="s">
        <v>57</v>
      </c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</row>
    <row r="158" spans="1:19" s="76" customFormat="1" ht="14.25" x14ac:dyDescent="0.2">
      <c r="A158" s="46" t="str">
        <f>H16</f>
        <v>Personenkraftwagentechnik</v>
      </c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155"/>
    </row>
    <row r="184" spans="1:17" s="89" customFormat="1" ht="15" x14ac:dyDescent="0.25">
      <c r="A184" s="139" t="s">
        <v>84</v>
      </c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customSheetViews>
    <customSheetView guid="{6EE01AC8-BC13-4E11-9A8B-50700DFC9FEB}" showRuler="0">
      <selection activeCell="F14" sqref="F14"/>
      <pageMargins left="0.78740157480314965" right="0.78740157480314965" top="0.98425196850393704" bottom="0.39370078740157483" header="0.51181102362204722" footer="0.51181102362204722"/>
      <pageSetup paperSize="9" orientation="landscape" horizontalDpi="1200" verticalDpi="1200" r:id="rId1"/>
      <headerFooter alignWithMargins="0"/>
    </customSheetView>
  </customSheetViews>
  <mergeCells count="129">
    <mergeCell ref="M58:R58"/>
    <mergeCell ref="B39:C40"/>
    <mergeCell ref="K37:K38"/>
    <mergeCell ref="R21:S21"/>
    <mergeCell ref="R20:S20"/>
    <mergeCell ref="K39:K40"/>
    <mergeCell ref="A137:B137"/>
    <mergeCell ref="F82:P82"/>
    <mergeCell ref="F143:Q143"/>
    <mergeCell ref="Q37:Q42"/>
    <mergeCell ref="Q44:Q47"/>
    <mergeCell ref="Q48:Q51"/>
    <mergeCell ref="Q52:Q53"/>
    <mergeCell ref="R24:R53"/>
    <mergeCell ref="H39:I40"/>
    <mergeCell ref="H41:I42"/>
    <mergeCell ref="B33:D33"/>
    <mergeCell ref="J37:J38"/>
    <mergeCell ref="J39:J40"/>
    <mergeCell ref="J41:J42"/>
    <mergeCell ref="H37:I38"/>
    <mergeCell ref="M60:R60"/>
    <mergeCell ref="M57:R57"/>
    <mergeCell ref="K24:K25"/>
    <mergeCell ref="R22:S22"/>
    <mergeCell ref="B22:O22"/>
    <mergeCell ref="A11:C11"/>
    <mergeCell ref="B43:M43"/>
    <mergeCell ref="A13:C13"/>
    <mergeCell ref="A12:C12"/>
    <mergeCell ref="B36:M36"/>
    <mergeCell ref="B35:O35"/>
    <mergeCell ref="N37:N53"/>
    <mergeCell ref="K44:K45"/>
    <mergeCell ref="K48:K49"/>
    <mergeCell ref="K52:K53"/>
    <mergeCell ref="B44:C45"/>
    <mergeCell ref="B48:C49"/>
    <mergeCell ref="A22:A34"/>
    <mergeCell ref="L33:L34"/>
    <mergeCell ref="A35:A53"/>
    <mergeCell ref="B47:C47"/>
    <mergeCell ref="B50:C50"/>
    <mergeCell ref="B51:C51"/>
    <mergeCell ref="B37:C38"/>
    <mergeCell ref="B52:C53"/>
    <mergeCell ref="H44:I45"/>
    <mergeCell ref="M37:M42"/>
    <mergeCell ref="P37:P42"/>
    <mergeCell ref="P44:P47"/>
    <mergeCell ref="B41:C42"/>
    <mergeCell ref="O37:O53"/>
    <mergeCell ref="K41:K42"/>
    <mergeCell ref="P48:P51"/>
    <mergeCell ref="H48:I49"/>
    <mergeCell ref="P52:P53"/>
    <mergeCell ref="L37:L42"/>
    <mergeCell ref="H21:I21"/>
    <mergeCell ref="H26:I27"/>
    <mergeCell ref="B57:K57"/>
    <mergeCell ref="G46:K47"/>
    <mergeCell ref="G50:K51"/>
    <mergeCell ref="H52:I53"/>
    <mergeCell ref="J48:J49"/>
    <mergeCell ref="J52:J53"/>
    <mergeCell ref="B24:C25"/>
    <mergeCell ref="B26:C27"/>
    <mergeCell ref="B28:C29"/>
    <mergeCell ref="B34:D34"/>
    <mergeCell ref="B32:M32"/>
    <mergeCell ref="B46:C46"/>
    <mergeCell ref="M55:R55"/>
    <mergeCell ref="M56:R56"/>
    <mergeCell ref="A54:S54"/>
    <mergeCell ref="P24:P34"/>
    <mergeCell ref="Q24:Q34"/>
    <mergeCell ref="K26:K27"/>
    <mergeCell ref="P43:Q43"/>
    <mergeCell ref="P35:Q36"/>
    <mergeCell ref="J44:J45"/>
    <mergeCell ref="L44:M53"/>
    <mergeCell ref="E61:J61"/>
    <mergeCell ref="B60:L60"/>
    <mergeCell ref="B56:K56"/>
    <mergeCell ref="B59:K59"/>
    <mergeCell ref="N2:S2"/>
    <mergeCell ref="N3:S3"/>
    <mergeCell ref="N4:S4"/>
    <mergeCell ref="N5:S5"/>
    <mergeCell ref="N6:S6"/>
    <mergeCell ref="F13:K13"/>
    <mergeCell ref="J24:J25"/>
    <mergeCell ref="H24:I25"/>
    <mergeCell ref="J26:J27"/>
    <mergeCell ref="J28:J29"/>
    <mergeCell ref="H28:I29"/>
    <mergeCell ref="K28:K29"/>
    <mergeCell ref="S24:S53"/>
    <mergeCell ref="M33:M34"/>
    <mergeCell ref="N24:N34"/>
    <mergeCell ref="O24:O34"/>
    <mergeCell ref="F11:K11"/>
    <mergeCell ref="F12:K12"/>
    <mergeCell ref="B23:M23"/>
    <mergeCell ref="F20:P20"/>
    <mergeCell ref="B30:M31"/>
    <mergeCell ref="L24:L29"/>
    <mergeCell ref="M24:M29"/>
    <mergeCell ref="A156:B156"/>
    <mergeCell ref="A181:O181"/>
    <mergeCell ref="A182:O182"/>
    <mergeCell ref="B63:L63"/>
    <mergeCell ref="M63:R63"/>
    <mergeCell ref="F81:K81"/>
    <mergeCell ref="F83:K83"/>
    <mergeCell ref="F84:K84"/>
    <mergeCell ref="F145:K145"/>
    <mergeCell ref="O155:Q155"/>
    <mergeCell ref="F146:K146"/>
    <mergeCell ref="A119:O119"/>
    <mergeCell ref="A96:B96"/>
    <mergeCell ref="F144:K144"/>
    <mergeCell ref="A135:S135"/>
    <mergeCell ref="O95:Q95"/>
    <mergeCell ref="F85:K85"/>
    <mergeCell ref="A55:A64"/>
    <mergeCell ref="M61:R61"/>
    <mergeCell ref="M59:R59"/>
    <mergeCell ref="B61:D61"/>
  </mergeCells>
  <phoneticPr fontId="4" type="noConversion"/>
  <conditionalFormatting sqref="E37:E42 E33:E34 E49:E53 E45:E47 E24:E29">
    <cfRule type="cellIs" dxfId="49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8" fitToHeight="0" orientation="portrait" horizontalDpi="1200" verticalDpi="1200" r:id="rId2"/>
  <headerFooter alignWithMargins="0"/>
  <rowBreaks count="2" manualBreakCount="2">
    <brk id="71" max="18" man="1"/>
    <brk id="134" max="18" man="1"/>
  </rowBreaks>
  <ignoredErrors>
    <ignoredError sqref="J52 J48 Q67:Q68" emptyCellReference="1"/>
    <ignoredError sqref="F52 F42 F27 F38 F40 F25" formula="1"/>
  </ignoredErrors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Daten!A47</f>
        <v>37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Daten!B47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CONCATENATE(Daten!D47, " ", Daten!C47)</f>
        <v xml:space="preserve"> </v>
      </c>
      <c r="B11" s="355"/>
      <c r="C11" s="355"/>
      <c r="D11" s="7"/>
      <c r="E11" s="7"/>
      <c r="F11" s="355">
        <f>Daten!K47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Daten!H47</f>
        <v>0</v>
      </c>
      <c r="B12" s="486"/>
      <c r="C12" s="486"/>
      <c r="D12" s="298"/>
      <c r="E12" s="298"/>
      <c r="F12" s="401">
        <f>Daten!L47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CONCATENATE(Daten!I47, " ", Daten!J47)</f>
        <v xml:space="preserve"> </v>
      </c>
      <c r="B13" s="485"/>
      <c r="C13" s="485"/>
      <c r="D13" s="128"/>
      <c r="E13" s="128"/>
      <c r="F13" s="381" t="str">
        <f>CONCATENATE(Daten!M47," ",Daten!N47)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Daten!E47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Daten!G47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B52:C53"/>
    <mergeCell ref="P37:P42"/>
    <mergeCell ref="Q37:Q42"/>
    <mergeCell ref="B47:C47"/>
    <mergeCell ref="J41:J42"/>
    <mergeCell ref="B56:K56"/>
    <mergeCell ref="H48:I49"/>
    <mergeCell ref="J48:J49"/>
    <mergeCell ref="K48:K49"/>
    <mergeCell ref="P48:P51"/>
    <mergeCell ref="Q48:Q51"/>
    <mergeCell ref="B44:C45"/>
    <mergeCell ref="H44:I45"/>
    <mergeCell ref="J44:J45"/>
    <mergeCell ref="K44:K45"/>
    <mergeCell ref="B50:C50"/>
    <mergeCell ref="G50:K51"/>
    <mergeCell ref="R22:S22"/>
    <mergeCell ref="P24:P34"/>
    <mergeCell ref="Q24:Q34"/>
    <mergeCell ref="R24:R53"/>
    <mergeCell ref="S24:S53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H52:I53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  <mergeCell ref="H21:I21"/>
    <mergeCell ref="R21:S21"/>
    <mergeCell ref="B22:O22"/>
    <mergeCell ref="B26:C27"/>
    <mergeCell ref="B28:C29"/>
    <mergeCell ref="K28:K29"/>
    <mergeCell ref="B30:M31"/>
    <mergeCell ref="L24:L29"/>
    <mergeCell ref="M24:M29"/>
    <mergeCell ref="P35:Q36"/>
    <mergeCell ref="P43:Q43"/>
    <mergeCell ref="L44:M53"/>
    <mergeCell ref="F11:K11"/>
    <mergeCell ref="F12:K12"/>
    <mergeCell ref="A156:B156"/>
    <mergeCell ref="K41:K42"/>
    <mergeCell ref="B43:M43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N37:N53"/>
    <mergeCell ref="O37:O53"/>
  </mergeCells>
  <phoneticPr fontId="4" type="noConversion"/>
  <conditionalFormatting sqref="E37:E42 E33:E34 E49:E53 E45:E47 E24:E29">
    <cfRule type="cellIs" dxfId="13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Daten!A48</f>
        <v>38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Daten!B48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CONCATENATE(Daten!D48, " ", Daten!C48)</f>
        <v xml:space="preserve"> </v>
      </c>
      <c r="B11" s="355"/>
      <c r="C11" s="355"/>
      <c r="D11" s="7"/>
      <c r="E11" s="7"/>
      <c r="F11" s="355">
        <f>Daten!K48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Daten!H48</f>
        <v>0</v>
      </c>
      <c r="B12" s="486"/>
      <c r="C12" s="486"/>
      <c r="D12" s="298"/>
      <c r="E12" s="298"/>
      <c r="F12" s="401">
        <f>Daten!L48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CONCATENATE(Daten!I48, " ", Daten!J48)</f>
        <v xml:space="preserve"> </v>
      </c>
      <c r="B13" s="485"/>
      <c r="C13" s="485"/>
      <c r="D13" s="128"/>
      <c r="E13" s="128"/>
      <c r="F13" s="381" t="str">
        <f>CONCATENATE(Daten!M48," ",Daten!N48)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Daten!E48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Daten!G48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B52:C53"/>
    <mergeCell ref="P37:P42"/>
    <mergeCell ref="Q37:Q42"/>
    <mergeCell ref="B47:C47"/>
    <mergeCell ref="J41:J42"/>
    <mergeCell ref="B56:K56"/>
    <mergeCell ref="H48:I49"/>
    <mergeCell ref="J48:J49"/>
    <mergeCell ref="K48:K49"/>
    <mergeCell ref="P48:P51"/>
    <mergeCell ref="Q48:Q51"/>
    <mergeCell ref="B44:C45"/>
    <mergeCell ref="H44:I45"/>
    <mergeCell ref="J44:J45"/>
    <mergeCell ref="K44:K45"/>
    <mergeCell ref="B50:C50"/>
    <mergeCell ref="G50:K51"/>
    <mergeCell ref="R22:S22"/>
    <mergeCell ref="P24:P34"/>
    <mergeCell ref="Q24:Q34"/>
    <mergeCell ref="R24:R53"/>
    <mergeCell ref="S24:S53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H52:I53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  <mergeCell ref="H21:I21"/>
    <mergeCell ref="R21:S21"/>
    <mergeCell ref="B22:O22"/>
    <mergeCell ref="B26:C27"/>
    <mergeCell ref="B28:C29"/>
    <mergeCell ref="K28:K29"/>
    <mergeCell ref="B30:M31"/>
    <mergeCell ref="L24:L29"/>
    <mergeCell ref="M24:M29"/>
    <mergeCell ref="P35:Q36"/>
    <mergeCell ref="P43:Q43"/>
    <mergeCell ref="L44:M53"/>
    <mergeCell ref="F11:K11"/>
    <mergeCell ref="F12:K12"/>
    <mergeCell ref="A156:B156"/>
    <mergeCell ref="K41:K42"/>
    <mergeCell ref="B43:M43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N37:N53"/>
    <mergeCell ref="O37:O53"/>
  </mergeCells>
  <phoneticPr fontId="4" type="noConversion"/>
  <conditionalFormatting sqref="E37:E42 E33:E34 E49:E53 E45:E47 E24:E29">
    <cfRule type="cellIs" dxfId="12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Daten!A49</f>
        <v>39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Daten!B49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CONCATENATE(Daten!D49, " ", Daten!C49)</f>
        <v xml:space="preserve"> </v>
      </c>
      <c r="B11" s="355"/>
      <c r="C11" s="355"/>
      <c r="D11" s="7"/>
      <c r="E11" s="7"/>
      <c r="F11" s="355">
        <f>Daten!K49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Daten!H49</f>
        <v>0</v>
      </c>
      <c r="B12" s="486"/>
      <c r="C12" s="486"/>
      <c r="D12" s="298"/>
      <c r="E12" s="298"/>
      <c r="F12" s="401">
        <f>Daten!L49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CONCATENATE(Daten!I49, " ", Daten!J49)</f>
        <v xml:space="preserve"> </v>
      </c>
      <c r="B13" s="485"/>
      <c r="C13" s="485"/>
      <c r="D13" s="128"/>
      <c r="E13" s="128"/>
      <c r="F13" s="381" t="str">
        <f>CONCATENATE(Daten!M49," ",Daten!N49)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Daten!E49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Daten!G49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B52:C53"/>
    <mergeCell ref="P37:P42"/>
    <mergeCell ref="Q37:Q42"/>
    <mergeCell ref="B47:C47"/>
    <mergeCell ref="J41:J42"/>
    <mergeCell ref="B56:K56"/>
    <mergeCell ref="H48:I49"/>
    <mergeCell ref="J48:J49"/>
    <mergeCell ref="K48:K49"/>
    <mergeCell ref="P48:P51"/>
    <mergeCell ref="Q48:Q51"/>
    <mergeCell ref="B44:C45"/>
    <mergeCell ref="H44:I45"/>
    <mergeCell ref="J44:J45"/>
    <mergeCell ref="K44:K45"/>
    <mergeCell ref="B50:C50"/>
    <mergeCell ref="G50:K51"/>
    <mergeCell ref="R22:S22"/>
    <mergeCell ref="P24:P34"/>
    <mergeCell ref="Q24:Q34"/>
    <mergeCell ref="R24:R53"/>
    <mergeCell ref="S24:S53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H52:I53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  <mergeCell ref="H21:I21"/>
    <mergeCell ref="R21:S21"/>
    <mergeCell ref="B22:O22"/>
    <mergeCell ref="B26:C27"/>
    <mergeCell ref="B28:C29"/>
    <mergeCell ref="K28:K29"/>
    <mergeCell ref="B30:M31"/>
    <mergeCell ref="L24:L29"/>
    <mergeCell ref="M24:M29"/>
    <mergeCell ref="P35:Q36"/>
    <mergeCell ref="P43:Q43"/>
    <mergeCell ref="L44:M53"/>
    <mergeCell ref="F11:K11"/>
    <mergeCell ref="F12:K12"/>
    <mergeCell ref="A156:B156"/>
    <mergeCell ref="K41:K42"/>
    <mergeCell ref="B43:M43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N37:N53"/>
    <mergeCell ref="O37:O53"/>
  </mergeCells>
  <phoneticPr fontId="4" type="noConversion"/>
  <conditionalFormatting sqref="E37:E42 E33:E34 E49:E53 E45:E47 E24:E29">
    <cfRule type="cellIs" dxfId="11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Daten!A50</f>
        <v>40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Daten!B50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CONCATENATE(Daten!D50, " ", Daten!C50)</f>
        <v xml:space="preserve"> </v>
      </c>
      <c r="B11" s="355"/>
      <c r="C11" s="355"/>
      <c r="D11" s="7"/>
      <c r="E11" s="7"/>
      <c r="F11" s="355">
        <f>Daten!K50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Daten!H50</f>
        <v>0</v>
      </c>
      <c r="B12" s="486"/>
      <c r="C12" s="486"/>
      <c r="D12" s="298"/>
      <c r="E12" s="298"/>
      <c r="F12" s="401">
        <f>Daten!L50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CONCATENATE(Daten!I50, " ", Daten!J50)</f>
        <v xml:space="preserve"> </v>
      </c>
      <c r="B13" s="485"/>
      <c r="C13" s="485"/>
      <c r="D13" s="128"/>
      <c r="E13" s="128"/>
      <c r="F13" s="381" t="str">
        <f>CONCATENATE(Daten!M50," ",Daten!N50)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Daten!E50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Daten!G50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B52:C53"/>
    <mergeCell ref="P37:P42"/>
    <mergeCell ref="Q37:Q42"/>
    <mergeCell ref="B47:C47"/>
    <mergeCell ref="J41:J42"/>
    <mergeCell ref="B56:K56"/>
    <mergeCell ref="H48:I49"/>
    <mergeCell ref="J48:J49"/>
    <mergeCell ref="K48:K49"/>
    <mergeCell ref="P48:P51"/>
    <mergeCell ref="Q48:Q51"/>
    <mergeCell ref="B44:C45"/>
    <mergeCell ref="H44:I45"/>
    <mergeCell ref="J44:J45"/>
    <mergeCell ref="K44:K45"/>
    <mergeCell ref="B50:C50"/>
    <mergeCell ref="G50:K51"/>
    <mergeCell ref="R22:S22"/>
    <mergeCell ref="P24:P34"/>
    <mergeCell ref="Q24:Q34"/>
    <mergeCell ref="R24:R53"/>
    <mergeCell ref="S24:S53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H52:I53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  <mergeCell ref="H21:I21"/>
    <mergeCell ref="R21:S21"/>
    <mergeCell ref="B22:O22"/>
    <mergeCell ref="B26:C27"/>
    <mergeCell ref="B28:C29"/>
    <mergeCell ref="K28:K29"/>
    <mergeCell ref="B30:M31"/>
    <mergeCell ref="L24:L29"/>
    <mergeCell ref="M24:M29"/>
    <mergeCell ref="P35:Q36"/>
    <mergeCell ref="P43:Q43"/>
    <mergeCell ref="L44:M53"/>
    <mergeCell ref="F11:K11"/>
    <mergeCell ref="F12:K12"/>
    <mergeCell ref="A156:B156"/>
    <mergeCell ref="K41:K42"/>
    <mergeCell ref="B43:M43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N37:N53"/>
    <mergeCell ref="O37:O53"/>
  </mergeCells>
  <phoneticPr fontId="4" type="noConversion"/>
  <conditionalFormatting sqref="E37:E42 E33:E34 E49:E53 E45:E47 E24:E29">
    <cfRule type="cellIs" dxfId="10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Daten!A51</f>
        <v>41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Daten!B51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CONCATENATE(Daten!D51, " ", Daten!C51)</f>
        <v xml:space="preserve"> </v>
      </c>
      <c r="B11" s="355"/>
      <c r="C11" s="355"/>
      <c r="D11" s="7"/>
      <c r="E11" s="7"/>
      <c r="F11" s="355">
        <f>Daten!K51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Daten!H51</f>
        <v>0</v>
      </c>
      <c r="B12" s="486"/>
      <c r="C12" s="486"/>
      <c r="D12" s="298"/>
      <c r="E12" s="298"/>
      <c r="F12" s="401">
        <f>Daten!L51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CONCATENATE(Daten!I51, " ", Daten!J51)</f>
        <v xml:space="preserve"> </v>
      </c>
      <c r="B13" s="485"/>
      <c r="C13" s="485"/>
      <c r="D13" s="128"/>
      <c r="E13" s="128"/>
      <c r="F13" s="381" t="str">
        <f>CONCATENATE(Daten!M51," ",Daten!N51)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Daten!E51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Daten!G51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customHeight="1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2.7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3.5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customHeight="1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3.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ht="12.75" customHeight="1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15" customHeight="1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O155:Q155"/>
    <mergeCell ref="A181:O181"/>
    <mergeCell ref="H41:I42"/>
    <mergeCell ref="J41:J42"/>
    <mergeCell ref="K41:K42"/>
    <mergeCell ref="J37:J38"/>
    <mergeCell ref="K37:K38"/>
    <mergeCell ref="J44:J45"/>
    <mergeCell ref="K44:K45"/>
    <mergeCell ref="J48:J49"/>
    <mergeCell ref="K48:K49"/>
    <mergeCell ref="P48:P51"/>
    <mergeCell ref="Q48:Q51"/>
    <mergeCell ref="B50:C50"/>
    <mergeCell ref="G50:K51"/>
    <mergeCell ref="P52:P53"/>
    <mergeCell ref="Q52:Q53"/>
    <mergeCell ref="F81:K81"/>
    <mergeCell ref="F82:P82"/>
    <mergeCell ref="O95:Q95"/>
    <mergeCell ref="A96:B96"/>
    <mergeCell ref="A156:B156"/>
    <mergeCell ref="P44:P47"/>
    <mergeCell ref="Q44:Q47"/>
    <mergeCell ref="A182:O182"/>
    <mergeCell ref="B26:C27"/>
    <mergeCell ref="B28:C29"/>
    <mergeCell ref="M61:R61"/>
    <mergeCell ref="M56:R56"/>
    <mergeCell ref="B57:K57"/>
    <mergeCell ref="M57:R57"/>
    <mergeCell ref="M58:R58"/>
    <mergeCell ref="B59:K59"/>
    <mergeCell ref="B51:C51"/>
    <mergeCell ref="B47:C47"/>
    <mergeCell ref="B52:C53"/>
    <mergeCell ref="H52:I53"/>
    <mergeCell ref="J52:J53"/>
    <mergeCell ref="K52:K53"/>
    <mergeCell ref="F144:K144"/>
    <mergeCell ref="F145:K145"/>
    <mergeCell ref="F146:K146"/>
    <mergeCell ref="F83:K83"/>
    <mergeCell ref="Q37:Q42"/>
    <mergeCell ref="K28:K29"/>
    <mergeCell ref="B43:M43"/>
    <mergeCell ref="B44:C45"/>
    <mergeCell ref="H44:I45"/>
    <mergeCell ref="R21:S21"/>
    <mergeCell ref="H26:I27"/>
    <mergeCell ref="J26:J27"/>
    <mergeCell ref="K26:K27"/>
    <mergeCell ref="H28:I29"/>
    <mergeCell ref="J28:J29"/>
    <mergeCell ref="L33:L34"/>
    <mergeCell ref="M33:M34"/>
    <mergeCell ref="B22:O22"/>
    <mergeCell ref="R22:S22"/>
    <mergeCell ref="B23:M23"/>
    <mergeCell ref="H24:I25"/>
    <mergeCell ref="J24:J25"/>
    <mergeCell ref="K24:K25"/>
    <mergeCell ref="B24:C25"/>
    <mergeCell ref="B32:M32"/>
    <mergeCell ref="R24:R53"/>
    <mergeCell ref="S24:S53"/>
    <mergeCell ref="B46:C46"/>
    <mergeCell ref="G46:K47"/>
    <mergeCell ref="B48:C49"/>
    <mergeCell ref="H48:I49"/>
    <mergeCell ref="B33:D33"/>
    <mergeCell ref="B34:D34"/>
    <mergeCell ref="B39:C40"/>
    <mergeCell ref="H39:I40"/>
    <mergeCell ref="J39:J40"/>
    <mergeCell ref="K39:K40"/>
    <mergeCell ref="B41:C42"/>
    <mergeCell ref="B35:O35"/>
    <mergeCell ref="B36:M36"/>
    <mergeCell ref="B37:C38"/>
    <mergeCell ref="H37:I38"/>
    <mergeCell ref="R20:S20"/>
    <mergeCell ref="N2:S2"/>
    <mergeCell ref="N3:S3"/>
    <mergeCell ref="N4:S4"/>
    <mergeCell ref="N5:S5"/>
    <mergeCell ref="N6:S6"/>
    <mergeCell ref="A11:C11"/>
    <mergeCell ref="F11:K11"/>
    <mergeCell ref="F12:K12"/>
    <mergeCell ref="O37:O53"/>
    <mergeCell ref="P37:P42"/>
    <mergeCell ref="F84:K84"/>
    <mergeCell ref="F85:K85"/>
    <mergeCell ref="P35:Q36"/>
    <mergeCell ref="A12:C12"/>
    <mergeCell ref="A13:C13"/>
    <mergeCell ref="F13:K13"/>
    <mergeCell ref="F20:P20"/>
    <mergeCell ref="A22:A34"/>
    <mergeCell ref="N24:N34"/>
    <mergeCell ref="O24:O34"/>
    <mergeCell ref="P24:P34"/>
    <mergeCell ref="Q24:Q34"/>
    <mergeCell ref="H21:I21"/>
    <mergeCell ref="B30:M31"/>
    <mergeCell ref="L24:L29"/>
    <mergeCell ref="M24:M29"/>
    <mergeCell ref="P43:Q43"/>
    <mergeCell ref="L44:M53"/>
    <mergeCell ref="F143:Q143"/>
    <mergeCell ref="A119:O119"/>
    <mergeCell ref="A135:S135"/>
    <mergeCell ref="A137:B137"/>
    <mergeCell ref="A35:A53"/>
    <mergeCell ref="A55:A64"/>
    <mergeCell ref="A54:S54"/>
    <mergeCell ref="M55:R55"/>
    <mergeCell ref="B56:K56"/>
    <mergeCell ref="B60:L60"/>
    <mergeCell ref="M60:R60"/>
    <mergeCell ref="B61:D61"/>
    <mergeCell ref="E61:J61"/>
    <mergeCell ref="M59:R59"/>
    <mergeCell ref="B63:L63"/>
    <mergeCell ref="M63:R63"/>
    <mergeCell ref="L37:L42"/>
    <mergeCell ref="M37:M42"/>
    <mergeCell ref="N37:N53"/>
  </mergeCells>
  <phoneticPr fontId="4" type="noConversion"/>
  <conditionalFormatting sqref="E37:E42 E33:E34 E49:E53 E45:E47 E24:E29">
    <cfRule type="cellIs" dxfId="9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Daten!A52</f>
        <v>42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Daten!B52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CONCATENATE(Daten!D52, " ", Daten!C52)</f>
        <v xml:space="preserve"> </v>
      </c>
      <c r="B11" s="355"/>
      <c r="C11" s="355"/>
      <c r="D11" s="7"/>
      <c r="E11" s="7"/>
      <c r="F11" s="355">
        <f>Daten!K52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Daten!H52</f>
        <v>0</v>
      </c>
      <c r="B12" s="486"/>
      <c r="C12" s="486"/>
      <c r="D12" s="298"/>
      <c r="E12" s="298"/>
      <c r="F12" s="401">
        <f>Daten!L52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CONCATENATE(Daten!I52, " ", Daten!J52)</f>
        <v xml:space="preserve"> </v>
      </c>
      <c r="B13" s="485"/>
      <c r="C13" s="485"/>
      <c r="D13" s="128"/>
      <c r="E13" s="128"/>
      <c r="F13" s="381" t="str">
        <f>CONCATENATE(Daten!M52," ",Daten!N52)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Daten!E52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Daten!G52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customHeight="1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2.7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3.5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customHeight="1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9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ht="12.75" customHeight="1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15" customHeight="1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O155:Q155"/>
    <mergeCell ref="A181:O181"/>
    <mergeCell ref="H41:I42"/>
    <mergeCell ref="J41:J42"/>
    <mergeCell ref="K41:K42"/>
    <mergeCell ref="J37:J38"/>
    <mergeCell ref="K37:K38"/>
    <mergeCell ref="J44:J45"/>
    <mergeCell ref="K44:K45"/>
    <mergeCell ref="J48:J49"/>
    <mergeCell ref="K48:K49"/>
    <mergeCell ref="P48:P51"/>
    <mergeCell ref="Q48:Q51"/>
    <mergeCell ref="B50:C50"/>
    <mergeCell ref="G50:K51"/>
    <mergeCell ref="P52:P53"/>
    <mergeCell ref="Q52:Q53"/>
    <mergeCell ref="F81:K81"/>
    <mergeCell ref="F82:P82"/>
    <mergeCell ref="O95:Q95"/>
    <mergeCell ref="A96:B96"/>
    <mergeCell ref="A156:B156"/>
    <mergeCell ref="P44:P47"/>
    <mergeCell ref="Q44:Q47"/>
    <mergeCell ref="A182:O182"/>
    <mergeCell ref="B26:C27"/>
    <mergeCell ref="B28:C29"/>
    <mergeCell ref="M61:R61"/>
    <mergeCell ref="M56:R56"/>
    <mergeCell ref="B57:K57"/>
    <mergeCell ref="M57:R57"/>
    <mergeCell ref="M58:R58"/>
    <mergeCell ref="B59:K59"/>
    <mergeCell ref="B51:C51"/>
    <mergeCell ref="B47:C47"/>
    <mergeCell ref="B52:C53"/>
    <mergeCell ref="H52:I53"/>
    <mergeCell ref="J52:J53"/>
    <mergeCell ref="K52:K53"/>
    <mergeCell ref="F144:K144"/>
    <mergeCell ref="F145:K145"/>
    <mergeCell ref="F146:K146"/>
    <mergeCell ref="F83:K83"/>
    <mergeCell ref="Q37:Q42"/>
    <mergeCell ref="K28:K29"/>
    <mergeCell ref="B43:M43"/>
    <mergeCell ref="B44:C45"/>
    <mergeCell ref="H44:I45"/>
    <mergeCell ref="R21:S21"/>
    <mergeCell ref="H26:I27"/>
    <mergeCell ref="J26:J27"/>
    <mergeCell ref="K26:K27"/>
    <mergeCell ref="H28:I29"/>
    <mergeCell ref="J28:J29"/>
    <mergeCell ref="L33:L34"/>
    <mergeCell ref="M33:M34"/>
    <mergeCell ref="B22:O22"/>
    <mergeCell ref="R22:S22"/>
    <mergeCell ref="B23:M23"/>
    <mergeCell ref="H24:I25"/>
    <mergeCell ref="J24:J25"/>
    <mergeCell ref="K24:K25"/>
    <mergeCell ref="B24:C25"/>
    <mergeCell ref="B32:M32"/>
    <mergeCell ref="R24:R53"/>
    <mergeCell ref="S24:S53"/>
    <mergeCell ref="B46:C46"/>
    <mergeCell ref="G46:K47"/>
    <mergeCell ref="B48:C49"/>
    <mergeCell ref="H48:I49"/>
    <mergeCell ref="B33:D33"/>
    <mergeCell ref="B34:D34"/>
    <mergeCell ref="B39:C40"/>
    <mergeCell ref="H39:I40"/>
    <mergeCell ref="J39:J40"/>
    <mergeCell ref="K39:K40"/>
    <mergeCell ref="B41:C42"/>
    <mergeCell ref="B35:O35"/>
    <mergeCell ref="B36:M36"/>
    <mergeCell ref="B37:C38"/>
    <mergeCell ref="H37:I38"/>
    <mergeCell ref="R20:S20"/>
    <mergeCell ref="N2:S2"/>
    <mergeCell ref="N3:S3"/>
    <mergeCell ref="N4:S4"/>
    <mergeCell ref="N5:S5"/>
    <mergeCell ref="N6:S6"/>
    <mergeCell ref="A11:C11"/>
    <mergeCell ref="F11:K11"/>
    <mergeCell ref="F12:K12"/>
    <mergeCell ref="O37:O53"/>
    <mergeCell ref="P37:P42"/>
    <mergeCell ref="F84:K84"/>
    <mergeCell ref="F85:K85"/>
    <mergeCell ref="P35:Q36"/>
    <mergeCell ref="A12:C12"/>
    <mergeCell ref="A13:C13"/>
    <mergeCell ref="F13:K13"/>
    <mergeCell ref="F20:P20"/>
    <mergeCell ref="A22:A34"/>
    <mergeCell ref="N24:N34"/>
    <mergeCell ref="O24:O34"/>
    <mergeCell ref="P24:P34"/>
    <mergeCell ref="Q24:Q34"/>
    <mergeCell ref="H21:I21"/>
    <mergeCell ref="B30:M31"/>
    <mergeCell ref="L24:L29"/>
    <mergeCell ref="M24:M29"/>
    <mergeCell ref="P43:Q43"/>
    <mergeCell ref="L44:M53"/>
    <mergeCell ref="F143:Q143"/>
    <mergeCell ref="A119:O119"/>
    <mergeCell ref="A135:S135"/>
    <mergeCell ref="A137:B137"/>
    <mergeCell ref="A35:A53"/>
    <mergeCell ref="A55:A64"/>
    <mergeCell ref="A54:S54"/>
    <mergeCell ref="M55:R55"/>
    <mergeCell ref="B56:K56"/>
    <mergeCell ref="B60:L60"/>
    <mergeCell ref="M60:R60"/>
    <mergeCell ref="B61:D61"/>
    <mergeCell ref="E61:J61"/>
    <mergeCell ref="M59:R59"/>
    <mergeCell ref="B63:L63"/>
    <mergeCell ref="M63:R63"/>
    <mergeCell ref="L37:L42"/>
    <mergeCell ref="M37:M42"/>
    <mergeCell ref="N37:N53"/>
  </mergeCells>
  <phoneticPr fontId="4" type="noConversion"/>
  <conditionalFormatting sqref="E37:E42 E33:E34 E49:E53 E45:E47 E24:E29">
    <cfRule type="cellIs" dxfId="8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Daten!A53</f>
        <v>43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Daten!B53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CONCATENATE(Daten!D53, " ", Daten!C53)</f>
        <v xml:space="preserve"> </v>
      </c>
      <c r="B11" s="355"/>
      <c r="C11" s="355"/>
      <c r="D11" s="7"/>
      <c r="E11" s="7"/>
      <c r="F11" s="355">
        <f>Daten!K53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Daten!H53</f>
        <v>0</v>
      </c>
      <c r="B12" s="486"/>
      <c r="C12" s="486"/>
      <c r="D12" s="298"/>
      <c r="E12" s="298"/>
      <c r="F12" s="401">
        <f>Daten!L53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CONCATENATE(Daten!I53, " ", Daten!J53)</f>
        <v xml:space="preserve"> </v>
      </c>
      <c r="B13" s="485"/>
      <c r="C13" s="485"/>
      <c r="D13" s="128"/>
      <c r="E13" s="128"/>
      <c r="F13" s="381" t="str">
        <f>CONCATENATE(Daten!M53," ",Daten!N53)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Daten!E53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Daten!G53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customHeight="1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2.7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3.5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customHeight="1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9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ht="12.75" customHeight="1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15" customHeight="1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O155:Q155"/>
    <mergeCell ref="A181:O181"/>
    <mergeCell ref="H41:I42"/>
    <mergeCell ref="J41:J42"/>
    <mergeCell ref="K41:K42"/>
    <mergeCell ref="J37:J38"/>
    <mergeCell ref="K37:K38"/>
    <mergeCell ref="J44:J45"/>
    <mergeCell ref="K44:K45"/>
    <mergeCell ref="J48:J49"/>
    <mergeCell ref="K48:K49"/>
    <mergeCell ref="P48:P51"/>
    <mergeCell ref="Q48:Q51"/>
    <mergeCell ref="B50:C50"/>
    <mergeCell ref="G50:K51"/>
    <mergeCell ref="P52:P53"/>
    <mergeCell ref="Q52:Q53"/>
    <mergeCell ref="F81:K81"/>
    <mergeCell ref="F82:P82"/>
    <mergeCell ref="O95:Q95"/>
    <mergeCell ref="A96:B96"/>
    <mergeCell ref="A156:B156"/>
    <mergeCell ref="P44:P47"/>
    <mergeCell ref="Q44:Q47"/>
    <mergeCell ref="A182:O182"/>
    <mergeCell ref="B26:C27"/>
    <mergeCell ref="B28:C29"/>
    <mergeCell ref="M61:R61"/>
    <mergeCell ref="M56:R56"/>
    <mergeCell ref="B57:K57"/>
    <mergeCell ref="M57:R57"/>
    <mergeCell ref="M58:R58"/>
    <mergeCell ref="B59:K59"/>
    <mergeCell ref="B51:C51"/>
    <mergeCell ref="B47:C47"/>
    <mergeCell ref="B52:C53"/>
    <mergeCell ref="H52:I53"/>
    <mergeCell ref="J52:J53"/>
    <mergeCell ref="K52:K53"/>
    <mergeCell ref="F144:K144"/>
    <mergeCell ref="F145:K145"/>
    <mergeCell ref="F146:K146"/>
    <mergeCell ref="F83:K83"/>
    <mergeCell ref="Q37:Q42"/>
    <mergeCell ref="K28:K29"/>
    <mergeCell ref="B43:M43"/>
    <mergeCell ref="B44:C45"/>
    <mergeCell ref="H44:I45"/>
    <mergeCell ref="R21:S21"/>
    <mergeCell ref="H26:I27"/>
    <mergeCell ref="J26:J27"/>
    <mergeCell ref="K26:K27"/>
    <mergeCell ref="H28:I29"/>
    <mergeCell ref="J28:J29"/>
    <mergeCell ref="L33:L34"/>
    <mergeCell ref="M33:M34"/>
    <mergeCell ref="B22:O22"/>
    <mergeCell ref="R22:S22"/>
    <mergeCell ref="B23:M23"/>
    <mergeCell ref="H24:I25"/>
    <mergeCell ref="J24:J25"/>
    <mergeCell ref="K24:K25"/>
    <mergeCell ref="B24:C25"/>
    <mergeCell ref="B32:M32"/>
    <mergeCell ref="R24:R53"/>
    <mergeCell ref="S24:S53"/>
    <mergeCell ref="B46:C46"/>
    <mergeCell ref="G46:K47"/>
    <mergeCell ref="B48:C49"/>
    <mergeCell ref="H48:I49"/>
    <mergeCell ref="B33:D33"/>
    <mergeCell ref="B34:D34"/>
    <mergeCell ref="B39:C40"/>
    <mergeCell ref="H39:I40"/>
    <mergeCell ref="J39:J40"/>
    <mergeCell ref="K39:K40"/>
    <mergeCell ref="B41:C42"/>
    <mergeCell ref="B35:O35"/>
    <mergeCell ref="B36:M36"/>
    <mergeCell ref="B37:C38"/>
    <mergeCell ref="H37:I38"/>
    <mergeCell ref="R20:S20"/>
    <mergeCell ref="N2:S2"/>
    <mergeCell ref="N3:S3"/>
    <mergeCell ref="N4:S4"/>
    <mergeCell ref="N5:S5"/>
    <mergeCell ref="N6:S6"/>
    <mergeCell ref="A11:C11"/>
    <mergeCell ref="F11:K11"/>
    <mergeCell ref="F12:K12"/>
    <mergeCell ref="O37:O53"/>
    <mergeCell ref="P37:P42"/>
    <mergeCell ref="F84:K84"/>
    <mergeCell ref="F85:K85"/>
    <mergeCell ref="P35:Q36"/>
    <mergeCell ref="A12:C12"/>
    <mergeCell ref="A13:C13"/>
    <mergeCell ref="F13:K13"/>
    <mergeCell ref="F20:P20"/>
    <mergeCell ref="A22:A34"/>
    <mergeCell ref="N24:N34"/>
    <mergeCell ref="O24:O34"/>
    <mergeCell ref="P24:P34"/>
    <mergeCell ref="Q24:Q34"/>
    <mergeCell ref="H21:I21"/>
    <mergeCell ref="B30:M31"/>
    <mergeCell ref="L24:L29"/>
    <mergeCell ref="M24:M29"/>
    <mergeCell ref="P43:Q43"/>
    <mergeCell ref="L44:M53"/>
    <mergeCell ref="F143:Q143"/>
    <mergeCell ref="A119:O119"/>
    <mergeCell ref="A135:S135"/>
    <mergeCell ref="A137:B137"/>
    <mergeCell ref="A35:A53"/>
    <mergeCell ref="A55:A64"/>
    <mergeCell ref="A54:S54"/>
    <mergeCell ref="M55:R55"/>
    <mergeCell ref="B56:K56"/>
    <mergeCell ref="B60:L60"/>
    <mergeCell ref="M60:R60"/>
    <mergeCell ref="B61:D61"/>
    <mergeCell ref="E61:J61"/>
    <mergeCell ref="M59:R59"/>
    <mergeCell ref="B63:L63"/>
    <mergeCell ref="M63:R63"/>
    <mergeCell ref="L37:L42"/>
    <mergeCell ref="M37:M42"/>
    <mergeCell ref="N37:N53"/>
  </mergeCells>
  <phoneticPr fontId="4" type="noConversion"/>
  <conditionalFormatting sqref="E37:E42 E33:E34 E49:E53 E45:E47 E24:E29">
    <cfRule type="cellIs" dxfId="7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Daten!A54</f>
        <v>44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Daten!B54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CONCATENATE(Daten!D54, " ", Daten!C54)</f>
        <v xml:space="preserve"> </v>
      </c>
      <c r="B11" s="355"/>
      <c r="C11" s="355"/>
      <c r="D11" s="7"/>
      <c r="E11" s="7"/>
      <c r="F11" s="355">
        <f>Daten!K54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Daten!H54</f>
        <v>0</v>
      </c>
      <c r="B12" s="486"/>
      <c r="C12" s="486"/>
      <c r="D12" s="298"/>
      <c r="E12" s="298"/>
      <c r="F12" s="401">
        <f>Daten!L54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CONCATENATE(Daten!I54, " ", Daten!J54)</f>
        <v xml:space="preserve"> </v>
      </c>
      <c r="B13" s="485"/>
      <c r="C13" s="485"/>
      <c r="D13" s="128"/>
      <c r="E13" s="128"/>
      <c r="F13" s="381" t="str">
        <f>CONCATENATE(Daten!M54," ",Daten!N54)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Daten!E54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Daten!G54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customHeight="1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2.7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3.5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customHeight="1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9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ht="12.75" customHeight="1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15" customHeight="1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P35:Q36"/>
    <mergeCell ref="F83:K83"/>
    <mergeCell ref="F143:Q143"/>
    <mergeCell ref="O155:Q155"/>
    <mergeCell ref="A181:O181"/>
    <mergeCell ref="K39:K40"/>
    <mergeCell ref="B41:C42"/>
    <mergeCell ref="H41:I42"/>
    <mergeCell ref="J41:J42"/>
    <mergeCell ref="K41:K42"/>
    <mergeCell ref="Q48:Q51"/>
    <mergeCell ref="P52:P53"/>
    <mergeCell ref="Q52:Q53"/>
    <mergeCell ref="A35:A53"/>
    <mergeCell ref="A55:A64"/>
    <mergeCell ref="A156:B156"/>
    <mergeCell ref="F81:K81"/>
    <mergeCell ref="F82:P82"/>
    <mergeCell ref="O95:Q95"/>
    <mergeCell ref="A96:B96"/>
    <mergeCell ref="A119:O119"/>
    <mergeCell ref="A135:S135"/>
    <mergeCell ref="B39:C40"/>
    <mergeCell ref="H39:I40"/>
    <mergeCell ref="J39:J40"/>
    <mergeCell ref="G50:K51"/>
    <mergeCell ref="A182:O182"/>
    <mergeCell ref="B26:C27"/>
    <mergeCell ref="B28:C29"/>
    <mergeCell ref="M61:R61"/>
    <mergeCell ref="M56:R56"/>
    <mergeCell ref="B57:K57"/>
    <mergeCell ref="M57:R57"/>
    <mergeCell ref="M58:R58"/>
    <mergeCell ref="B59:K59"/>
    <mergeCell ref="B51:C51"/>
    <mergeCell ref="B47:C47"/>
    <mergeCell ref="B52:C53"/>
    <mergeCell ref="H52:I53"/>
    <mergeCell ref="J52:J53"/>
    <mergeCell ref="K52:K53"/>
    <mergeCell ref="F144:K144"/>
    <mergeCell ref="F145:K145"/>
    <mergeCell ref="M37:M42"/>
    <mergeCell ref="N37:N53"/>
    <mergeCell ref="O37:O53"/>
    <mergeCell ref="P37:P42"/>
    <mergeCell ref="Q37:Q42"/>
    <mergeCell ref="F146:K146"/>
    <mergeCell ref="H21:I21"/>
    <mergeCell ref="R21:S21"/>
    <mergeCell ref="H26:I27"/>
    <mergeCell ref="J26:J27"/>
    <mergeCell ref="K26:K27"/>
    <mergeCell ref="H28:I29"/>
    <mergeCell ref="J28:J29"/>
    <mergeCell ref="L33:L34"/>
    <mergeCell ref="M33:M34"/>
    <mergeCell ref="B22:O22"/>
    <mergeCell ref="R22:S22"/>
    <mergeCell ref="B23:M23"/>
    <mergeCell ref="H24:I25"/>
    <mergeCell ref="J24:J25"/>
    <mergeCell ref="K24:K25"/>
    <mergeCell ref="B24:C25"/>
    <mergeCell ref="K28:K29"/>
    <mergeCell ref="B33:D33"/>
    <mergeCell ref="B34:D34"/>
    <mergeCell ref="B35:O35"/>
    <mergeCell ref="B36:M36"/>
    <mergeCell ref="B37:C38"/>
    <mergeCell ref="H37:I38"/>
    <mergeCell ref="P44:P47"/>
    <mergeCell ref="Q44:Q47"/>
    <mergeCell ref="B46:C46"/>
    <mergeCell ref="G46:K47"/>
    <mergeCell ref="B48:C49"/>
    <mergeCell ref="H48:I49"/>
    <mergeCell ref="P43:Q43"/>
    <mergeCell ref="L44:M53"/>
    <mergeCell ref="L37:L42"/>
    <mergeCell ref="J37:J38"/>
    <mergeCell ref="K37:K38"/>
    <mergeCell ref="B43:M43"/>
    <mergeCell ref="B44:C45"/>
    <mergeCell ref="H44:I45"/>
    <mergeCell ref="J44:J45"/>
    <mergeCell ref="K44:K45"/>
    <mergeCell ref="J48:J49"/>
    <mergeCell ref="K48:K49"/>
    <mergeCell ref="P48:P51"/>
    <mergeCell ref="B50:C50"/>
    <mergeCell ref="A12:C12"/>
    <mergeCell ref="A13:C13"/>
    <mergeCell ref="F13:K13"/>
    <mergeCell ref="F20:P20"/>
    <mergeCell ref="R20:S20"/>
    <mergeCell ref="N2:S2"/>
    <mergeCell ref="N3:S3"/>
    <mergeCell ref="N4:S4"/>
    <mergeCell ref="N5:S5"/>
    <mergeCell ref="N6:S6"/>
    <mergeCell ref="A11:C11"/>
    <mergeCell ref="F11:K11"/>
    <mergeCell ref="F12:K12"/>
    <mergeCell ref="B30:M31"/>
    <mergeCell ref="L24:L29"/>
    <mergeCell ref="M24:M29"/>
    <mergeCell ref="A137:B137"/>
    <mergeCell ref="A54:S54"/>
    <mergeCell ref="M55:R55"/>
    <mergeCell ref="B56:K56"/>
    <mergeCell ref="B60:L60"/>
    <mergeCell ref="M60:R60"/>
    <mergeCell ref="B61:D61"/>
    <mergeCell ref="E61:J61"/>
    <mergeCell ref="M59:R59"/>
    <mergeCell ref="B63:L63"/>
    <mergeCell ref="M63:R63"/>
    <mergeCell ref="F84:K84"/>
    <mergeCell ref="F85:K85"/>
    <mergeCell ref="A22:A34"/>
    <mergeCell ref="N24:N34"/>
    <mergeCell ref="O24:O34"/>
    <mergeCell ref="P24:P34"/>
    <mergeCell ref="Q24:Q34"/>
    <mergeCell ref="R24:R53"/>
    <mergeCell ref="S24:S53"/>
    <mergeCell ref="B32:M32"/>
  </mergeCells>
  <phoneticPr fontId="4" type="noConversion"/>
  <conditionalFormatting sqref="E37:E42 E33:E34 E49:E53 E45:E47 E24:E29">
    <cfRule type="cellIs" dxfId="6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Daten!A55</f>
        <v>45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Daten!B55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CONCATENATE(Daten!D55, " ", Daten!C55)</f>
        <v xml:space="preserve"> </v>
      </c>
      <c r="B11" s="355"/>
      <c r="C11" s="355"/>
      <c r="D11" s="7"/>
      <c r="E11" s="7"/>
      <c r="F11" s="355">
        <f>Daten!K55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Daten!H55</f>
        <v>0</v>
      </c>
      <c r="B12" s="486"/>
      <c r="C12" s="486"/>
      <c r="D12" s="298"/>
      <c r="E12" s="298"/>
      <c r="F12" s="401">
        <f>Daten!L55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CONCATENATE(Daten!I55, " ", Daten!J55)</f>
        <v xml:space="preserve"> </v>
      </c>
      <c r="B13" s="485"/>
      <c r="C13" s="485"/>
      <c r="D13" s="128"/>
      <c r="E13" s="128"/>
      <c r="F13" s="381" t="str">
        <f>CONCATENATE(Daten!M55," ",Daten!N55)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Daten!E55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Daten!G55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customHeight="1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2.7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3.5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customHeight="1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9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ht="12.75" customHeight="1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15" customHeight="1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O155:Q155"/>
    <mergeCell ref="A181:O181"/>
    <mergeCell ref="H41:I42"/>
    <mergeCell ref="J41:J42"/>
    <mergeCell ref="K41:K42"/>
    <mergeCell ref="J37:J38"/>
    <mergeCell ref="K37:K38"/>
    <mergeCell ref="J44:J45"/>
    <mergeCell ref="K44:K45"/>
    <mergeCell ref="J48:J49"/>
    <mergeCell ref="K48:K49"/>
    <mergeCell ref="P48:P51"/>
    <mergeCell ref="Q48:Q51"/>
    <mergeCell ref="B50:C50"/>
    <mergeCell ref="G50:K51"/>
    <mergeCell ref="P52:P53"/>
    <mergeCell ref="Q52:Q53"/>
    <mergeCell ref="F81:K81"/>
    <mergeCell ref="F82:P82"/>
    <mergeCell ref="O95:Q95"/>
    <mergeCell ref="A96:B96"/>
    <mergeCell ref="A156:B156"/>
    <mergeCell ref="P44:P47"/>
    <mergeCell ref="Q44:Q47"/>
    <mergeCell ref="A182:O182"/>
    <mergeCell ref="B26:C27"/>
    <mergeCell ref="B28:C29"/>
    <mergeCell ref="M61:R61"/>
    <mergeCell ref="M56:R56"/>
    <mergeCell ref="B57:K57"/>
    <mergeCell ref="M57:R57"/>
    <mergeCell ref="M58:R58"/>
    <mergeCell ref="B59:K59"/>
    <mergeCell ref="B51:C51"/>
    <mergeCell ref="B47:C47"/>
    <mergeCell ref="B52:C53"/>
    <mergeCell ref="H52:I53"/>
    <mergeCell ref="J52:J53"/>
    <mergeCell ref="K52:K53"/>
    <mergeCell ref="F144:K144"/>
    <mergeCell ref="F145:K145"/>
    <mergeCell ref="F146:K146"/>
    <mergeCell ref="F83:K83"/>
    <mergeCell ref="Q37:Q42"/>
    <mergeCell ref="K28:K29"/>
    <mergeCell ref="B43:M43"/>
    <mergeCell ref="B44:C45"/>
    <mergeCell ref="H44:I45"/>
    <mergeCell ref="R21:S21"/>
    <mergeCell ref="H26:I27"/>
    <mergeCell ref="J26:J27"/>
    <mergeCell ref="K26:K27"/>
    <mergeCell ref="H28:I29"/>
    <mergeCell ref="J28:J29"/>
    <mergeCell ref="L33:L34"/>
    <mergeCell ref="M33:M34"/>
    <mergeCell ref="B22:O22"/>
    <mergeCell ref="R22:S22"/>
    <mergeCell ref="B23:M23"/>
    <mergeCell ref="H24:I25"/>
    <mergeCell ref="J24:J25"/>
    <mergeCell ref="K24:K25"/>
    <mergeCell ref="B24:C25"/>
    <mergeCell ref="B32:M32"/>
    <mergeCell ref="R24:R53"/>
    <mergeCell ref="S24:S53"/>
    <mergeCell ref="B46:C46"/>
    <mergeCell ref="G46:K47"/>
    <mergeCell ref="B48:C49"/>
    <mergeCell ref="H48:I49"/>
    <mergeCell ref="B33:D33"/>
    <mergeCell ref="B34:D34"/>
    <mergeCell ref="B39:C40"/>
    <mergeCell ref="H39:I40"/>
    <mergeCell ref="J39:J40"/>
    <mergeCell ref="K39:K40"/>
    <mergeCell ref="B41:C42"/>
    <mergeCell ref="B35:O35"/>
    <mergeCell ref="B36:M36"/>
    <mergeCell ref="B37:C38"/>
    <mergeCell ref="H37:I38"/>
    <mergeCell ref="R20:S20"/>
    <mergeCell ref="N2:S2"/>
    <mergeCell ref="N3:S3"/>
    <mergeCell ref="N4:S4"/>
    <mergeCell ref="N5:S5"/>
    <mergeCell ref="N6:S6"/>
    <mergeCell ref="A11:C11"/>
    <mergeCell ref="F11:K11"/>
    <mergeCell ref="F12:K12"/>
    <mergeCell ref="O37:O53"/>
    <mergeCell ref="P37:P42"/>
    <mergeCell ref="F84:K84"/>
    <mergeCell ref="F85:K85"/>
    <mergeCell ref="P35:Q36"/>
    <mergeCell ref="A12:C12"/>
    <mergeCell ref="A13:C13"/>
    <mergeCell ref="F13:K13"/>
    <mergeCell ref="F20:P20"/>
    <mergeCell ref="A22:A34"/>
    <mergeCell ref="N24:N34"/>
    <mergeCell ref="O24:O34"/>
    <mergeCell ref="P24:P34"/>
    <mergeCell ref="Q24:Q34"/>
    <mergeCell ref="H21:I21"/>
    <mergeCell ref="B30:M31"/>
    <mergeCell ref="L24:L29"/>
    <mergeCell ref="M24:M29"/>
    <mergeCell ref="P43:Q43"/>
    <mergeCell ref="L44:M53"/>
    <mergeCell ref="F143:Q143"/>
    <mergeCell ref="A119:O119"/>
    <mergeCell ref="A135:S135"/>
    <mergeCell ref="A137:B137"/>
    <mergeCell ref="A35:A53"/>
    <mergeCell ref="A55:A64"/>
    <mergeCell ref="A54:S54"/>
    <mergeCell ref="M55:R55"/>
    <mergeCell ref="B56:K56"/>
    <mergeCell ref="B60:L60"/>
    <mergeCell ref="M60:R60"/>
    <mergeCell ref="B61:D61"/>
    <mergeCell ref="E61:J61"/>
    <mergeCell ref="M59:R59"/>
    <mergeCell ref="B63:L63"/>
    <mergeCell ref="M63:R63"/>
    <mergeCell ref="L37:L42"/>
    <mergeCell ref="M37:M42"/>
    <mergeCell ref="N37:N53"/>
  </mergeCells>
  <phoneticPr fontId="4" type="noConversion"/>
  <conditionalFormatting sqref="E37:E42 E33:E34 E49:E53 E45:E47 E24:E29">
    <cfRule type="cellIs" dxfId="5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Daten!A56</f>
        <v>46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Daten!B56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CONCATENATE(Daten!D56, " ", Daten!C56)</f>
        <v xml:space="preserve"> </v>
      </c>
      <c r="B11" s="355"/>
      <c r="C11" s="355"/>
      <c r="D11" s="7"/>
      <c r="E11" s="7"/>
      <c r="F11" s="355">
        <f>Daten!K56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Daten!H56</f>
        <v>0</v>
      </c>
      <c r="B12" s="486"/>
      <c r="C12" s="486"/>
      <c r="D12" s="298"/>
      <c r="E12" s="298"/>
      <c r="F12" s="401">
        <f>Daten!L56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CONCATENATE(Daten!I56, " ", Daten!J56)</f>
        <v xml:space="preserve"> </v>
      </c>
      <c r="B13" s="485"/>
      <c r="C13" s="485"/>
      <c r="D13" s="128"/>
      <c r="E13" s="128"/>
      <c r="F13" s="381" t="str">
        <f>CONCATENATE(Daten!M56," ",Daten!N56)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Daten!E56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Daten!G56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customHeight="1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2.7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3.5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customHeight="1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9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ht="12.75" customHeight="1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15" customHeight="1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O155:Q155"/>
    <mergeCell ref="A181:O181"/>
    <mergeCell ref="H41:I42"/>
    <mergeCell ref="J41:J42"/>
    <mergeCell ref="K41:K42"/>
    <mergeCell ref="J37:J38"/>
    <mergeCell ref="K37:K38"/>
    <mergeCell ref="J44:J45"/>
    <mergeCell ref="K44:K45"/>
    <mergeCell ref="J48:J49"/>
    <mergeCell ref="K48:K49"/>
    <mergeCell ref="P48:P51"/>
    <mergeCell ref="Q48:Q51"/>
    <mergeCell ref="B50:C50"/>
    <mergeCell ref="G50:K51"/>
    <mergeCell ref="P52:P53"/>
    <mergeCell ref="Q52:Q53"/>
    <mergeCell ref="F81:K81"/>
    <mergeCell ref="F82:P82"/>
    <mergeCell ref="O95:Q95"/>
    <mergeCell ref="A96:B96"/>
    <mergeCell ref="A156:B156"/>
    <mergeCell ref="P44:P47"/>
    <mergeCell ref="Q44:Q47"/>
    <mergeCell ref="A182:O182"/>
    <mergeCell ref="B26:C27"/>
    <mergeCell ref="B28:C29"/>
    <mergeCell ref="M61:R61"/>
    <mergeCell ref="M56:R56"/>
    <mergeCell ref="B57:K57"/>
    <mergeCell ref="M57:R57"/>
    <mergeCell ref="M58:R58"/>
    <mergeCell ref="B59:K59"/>
    <mergeCell ref="B51:C51"/>
    <mergeCell ref="B47:C47"/>
    <mergeCell ref="B52:C53"/>
    <mergeCell ref="H52:I53"/>
    <mergeCell ref="J52:J53"/>
    <mergeCell ref="K52:K53"/>
    <mergeCell ref="F144:K144"/>
    <mergeCell ref="F145:K145"/>
    <mergeCell ref="F146:K146"/>
    <mergeCell ref="F83:K83"/>
    <mergeCell ref="Q37:Q42"/>
    <mergeCell ref="K28:K29"/>
    <mergeCell ref="B43:M43"/>
    <mergeCell ref="B44:C45"/>
    <mergeCell ref="H44:I45"/>
    <mergeCell ref="R21:S21"/>
    <mergeCell ref="H26:I27"/>
    <mergeCell ref="J26:J27"/>
    <mergeCell ref="K26:K27"/>
    <mergeCell ref="H28:I29"/>
    <mergeCell ref="J28:J29"/>
    <mergeCell ref="L33:L34"/>
    <mergeCell ref="M33:M34"/>
    <mergeCell ref="B22:O22"/>
    <mergeCell ref="R22:S22"/>
    <mergeCell ref="B23:M23"/>
    <mergeCell ref="H24:I25"/>
    <mergeCell ref="J24:J25"/>
    <mergeCell ref="K24:K25"/>
    <mergeCell ref="B24:C25"/>
    <mergeCell ref="B32:M32"/>
    <mergeCell ref="R24:R53"/>
    <mergeCell ref="S24:S53"/>
    <mergeCell ref="B46:C46"/>
    <mergeCell ref="G46:K47"/>
    <mergeCell ref="B48:C49"/>
    <mergeCell ref="H48:I49"/>
    <mergeCell ref="B33:D33"/>
    <mergeCell ref="B34:D34"/>
    <mergeCell ref="B39:C40"/>
    <mergeCell ref="H39:I40"/>
    <mergeCell ref="J39:J40"/>
    <mergeCell ref="K39:K40"/>
    <mergeCell ref="B41:C42"/>
    <mergeCell ref="B35:O35"/>
    <mergeCell ref="B36:M36"/>
    <mergeCell ref="B37:C38"/>
    <mergeCell ref="H37:I38"/>
    <mergeCell ref="R20:S20"/>
    <mergeCell ref="N2:S2"/>
    <mergeCell ref="N3:S3"/>
    <mergeCell ref="N4:S4"/>
    <mergeCell ref="N5:S5"/>
    <mergeCell ref="N6:S6"/>
    <mergeCell ref="A11:C11"/>
    <mergeCell ref="F11:K11"/>
    <mergeCell ref="F12:K12"/>
    <mergeCell ref="O37:O53"/>
    <mergeCell ref="P37:P42"/>
    <mergeCell ref="F84:K84"/>
    <mergeCell ref="F85:K85"/>
    <mergeCell ref="P35:Q36"/>
    <mergeCell ref="A12:C12"/>
    <mergeCell ref="A13:C13"/>
    <mergeCell ref="F13:K13"/>
    <mergeCell ref="F20:P20"/>
    <mergeCell ref="A22:A34"/>
    <mergeCell ref="N24:N34"/>
    <mergeCell ref="O24:O34"/>
    <mergeCell ref="P24:P34"/>
    <mergeCell ref="Q24:Q34"/>
    <mergeCell ref="H21:I21"/>
    <mergeCell ref="B30:M31"/>
    <mergeCell ref="L24:L29"/>
    <mergeCell ref="M24:M29"/>
    <mergeCell ref="P43:Q43"/>
    <mergeCell ref="L44:M53"/>
    <mergeCell ref="F143:Q143"/>
    <mergeCell ref="A119:O119"/>
    <mergeCell ref="A135:S135"/>
    <mergeCell ref="A137:B137"/>
    <mergeCell ref="A35:A53"/>
    <mergeCell ref="A55:A64"/>
    <mergeCell ref="A54:S54"/>
    <mergeCell ref="M55:R55"/>
    <mergeCell ref="B56:K56"/>
    <mergeCell ref="B60:L60"/>
    <mergeCell ref="M60:R60"/>
    <mergeCell ref="B61:D61"/>
    <mergeCell ref="E61:J61"/>
    <mergeCell ref="M59:R59"/>
    <mergeCell ref="B63:L63"/>
    <mergeCell ref="M63:R63"/>
    <mergeCell ref="L37:L42"/>
    <mergeCell ref="M37:M42"/>
    <mergeCell ref="N37:N53"/>
  </mergeCells>
  <phoneticPr fontId="4" type="noConversion"/>
  <conditionalFormatting sqref="E37:E42 E33:E34 E49:E53 E45:E47 E24:E29">
    <cfRule type="cellIs" dxfId="4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V30" sqref="V30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60" customFormat="1" ht="12.75" customHeight="1" x14ac:dyDescent="0.25">
      <c r="A7" s="254" t="s">
        <v>35</v>
      </c>
      <c r="C7" s="151">
        <f>Daten!A12</f>
        <v>2</v>
      </c>
      <c r="D7" s="152"/>
      <c r="E7" s="153"/>
      <c r="F7" s="153"/>
      <c r="G7" s="153"/>
      <c r="H7" s="153"/>
      <c r="I7" s="153"/>
      <c r="J7" s="265"/>
      <c r="K7" s="265"/>
      <c r="L7" s="265"/>
      <c r="M7" s="265"/>
      <c r="N7" s="265"/>
      <c r="O7" s="265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Daten!B11</f>
        <v>Herr</v>
      </c>
      <c r="B10" s="266"/>
      <c r="C10" s="266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CONCATENATE(Daten!D12, " ", Daten!C12)</f>
        <v xml:space="preserve"> </v>
      </c>
      <c r="B11" s="355"/>
      <c r="C11" s="355"/>
      <c r="D11" s="7"/>
      <c r="E11" s="7"/>
      <c r="F11" s="355">
        <f>Daten!K12</f>
        <v>0</v>
      </c>
      <c r="G11" s="354"/>
      <c r="H11" s="354"/>
      <c r="I11" s="354"/>
      <c r="J11" s="354"/>
      <c r="K11" s="354"/>
      <c r="L11" s="254"/>
      <c r="M11" s="254"/>
      <c r="N11" s="254"/>
      <c r="O11" s="254"/>
      <c r="P11" s="254"/>
      <c r="Q11" s="254"/>
      <c r="R11" s="254"/>
      <c r="S11" s="3"/>
    </row>
    <row r="12" spans="1:19" s="266" customFormat="1" ht="12.75" customHeight="1" x14ac:dyDescent="0.25">
      <c r="A12" s="486">
        <f>Daten!H12</f>
        <v>0</v>
      </c>
      <c r="B12" s="486"/>
      <c r="C12" s="486"/>
      <c r="D12" s="255"/>
      <c r="E12" s="255"/>
      <c r="F12" s="401">
        <f>Daten!L12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CONCATENATE(Daten!I12, " ", Daten!J12)</f>
        <v xml:space="preserve"> </v>
      </c>
      <c r="B13" s="485"/>
      <c r="C13" s="485"/>
      <c r="D13" s="128"/>
      <c r="E13" s="128"/>
      <c r="F13" s="381" t="str">
        <f>CONCATENATE(Daten!M12," ",Daten!N12)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266"/>
      <c r="C14" s="266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266"/>
      <c r="C15" s="88">
        <f>Daten!E12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Daten!G12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256" t="s">
        <v>108</v>
      </c>
      <c r="C58" s="257"/>
      <c r="D58" s="257"/>
      <c r="E58" s="257"/>
      <c r="F58" s="257"/>
      <c r="G58" s="257"/>
      <c r="H58" s="257"/>
      <c r="I58" s="257"/>
      <c r="J58" s="257"/>
      <c r="K58" s="258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264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262"/>
      <c r="C62" s="263"/>
      <c r="D62" s="263"/>
      <c r="E62" s="264"/>
      <c r="F62" s="264"/>
      <c r="G62" s="264"/>
      <c r="H62" s="264"/>
      <c r="I62" s="264"/>
      <c r="J62" s="264"/>
      <c r="K62" s="264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266"/>
      <c r="N95" s="266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5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5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266" customFormat="1" ht="14.25" x14ac:dyDescent="0.2">
      <c r="A142" s="266" t="str">
        <f>A10</f>
        <v>Herr</v>
      </c>
    </row>
    <row r="143" spans="1:19" s="266" customFormat="1" ht="14.25" x14ac:dyDescent="0.2">
      <c r="A143" s="266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266" customFormat="1" ht="14.25" x14ac:dyDescent="0.2">
      <c r="A144" s="266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59"/>
      <c r="P156" s="260"/>
      <c r="Q156" s="260"/>
      <c r="R156" s="8"/>
      <c r="S156" s="8"/>
    </row>
    <row r="157" spans="1:19" s="76" customFormat="1" ht="14.25" x14ac:dyDescent="0.2">
      <c r="A157" s="266" t="s">
        <v>57</v>
      </c>
      <c r="B157" s="266"/>
      <c r="C157" s="266"/>
      <c r="D157" s="266"/>
      <c r="E157" s="266"/>
      <c r="F157" s="266"/>
      <c r="G157" s="266"/>
      <c r="H157" s="266"/>
      <c r="I157" s="266"/>
      <c r="J157" s="266"/>
      <c r="K157" s="266"/>
      <c r="L157" s="266"/>
      <c r="M157" s="266"/>
      <c r="N157" s="266"/>
      <c r="O157" s="266"/>
      <c r="P157" s="266"/>
      <c r="Q157" s="266"/>
      <c r="R157" s="266"/>
      <c r="S157" s="266"/>
    </row>
    <row r="158" spans="1:19" s="76" customFormat="1" ht="14.25" x14ac:dyDescent="0.2">
      <c r="A158" s="266" t="str">
        <f>H16</f>
        <v>Personenkraftwagentechnik</v>
      </c>
      <c r="B158" s="266"/>
      <c r="C158" s="266"/>
      <c r="D158" s="266"/>
      <c r="E158" s="266"/>
      <c r="F158" s="266"/>
      <c r="G158" s="266"/>
      <c r="H158" s="266"/>
      <c r="I158" s="266"/>
      <c r="J158" s="266"/>
      <c r="K158" s="266"/>
      <c r="L158" s="266"/>
      <c r="M158" s="266"/>
      <c r="N158" s="266"/>
      <c r="O158" s="266"/>
      <c r="P158" s="266"/>
      <c r="Q158" s="266"/>
      <c r="R158" s="266"/>
      <c r="S158" s="266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54"/>
      <c r="B183" s="254"/>
      <c r="C183" s="254"/>
      <c r="D183" s="254"/>
      <c r="E183" s="254"/>
      <c r="F183" s="254"/>
      <c r="G183" s="254"/>
      <c r="H183" s="254"/>
      <c r="I183" s="254"/>
      <c r="J183" s="254"/>
      <c r="K183" s="254"/>
      <c r="L183" s="254"/>
      <c r="M183" s="254"/>
      <c r="N183" s="254"/>
      <c r="O183" s="254"/>
      <c r="P183" s="155"/>
    </row>
    <row r="184" spans="1:17" s="89" customFormat="1" ht="15" x14ac:dyDescent="0.25">
      <c r="A184" s="261" t="s">
        <v>84</v>
      </c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B60:L60"/>
    <mergeCell ref="M60:R60"/>
    <mergeCell ref="A119:O119"/>
    <mergeCell ref="A135:S135"/>
    <mergeCell ref="A137:B137"/>
    <mergeCell ref="F143:Q143"/>
    <mergeCell ref="O155:Q155"/>
    <mergeCell ref="A181:O181"/>
    <mergeCell ref="B63:L63"/>
    <mergeCell ref="M63:R63"/>
    <mergeCell ref="F81:K81"/>
    <mergeCell ref="F82:P82"/>
    <mergeCell ref="O95:Q95"/>
    <mergeCell ref="A96:B96"/>
    <mergeCell ref="F84:K84"/>
    <mergeCell ref="F85:K85"/>
    <mergeCell ref="F83:K83"/>
    <mergeCell ref="F146:K146"/>
    <mergeCell ref="F144:K144"/>
    <mergeCell ref="F145:K145"/>
    <mergeCell ref="B61:D61"/>
    <mergeCell ref="E61:J61"/>
    <mergeCell ref="H52:I53"/>
    <mergeCell ref="J52:J53"/>
    <mergeCell ref="K52:K53"/>
    <mergeCell ref="P52:P53"/>
    <mergeCell ref="Q52:Q53"/>
    <mergeCell ref="A54:S54"/>
    <mergeCell ref="R24:R53"/>
    <mergeCell ref="S24:S53"/>
    <mergeCell ref="B32:M32"/>
    <mergeCell ref="L33:L34"/>
    <mergeCell ref="M33:M34"/>
    <mergeCell ref="B34:D34"/>
    <mergeCell ref="H28:I29"/>
    <mergeCell ref="J28:J29"/>
    <mergeCell ref="P44:P47"/>
    <mergeCell ref="Q44:Q47"/>
    <mergeCell ref="B46:C46"/>
    <mergeCell ref="G46:K47"/>
    <mergeCell ref="A35:A53"/>
    <mergeCell ref="A55:A64"/>
    <mergeCell ref="M55:R55"/>
    <mergeCell ref="B56:K56"/>
    <mergeCell ref="N2:S2"/>
    <mergeCell ref="N3:S3"/>
    <mergeCell ref="N4:S4"/>
    <mergeCell ref="N5:S5"/>
    <mergeCell ref="B24:C25"/>
    <mergeCell ref="B26:C27"/>
    <mergeCell ref="B28:C29"/>
    <mergeCell ref="A13:C13"/>
    <mergeCell ref="F13:K13"/>
    <mergeCell ref="F20:P20"/>
    <mergeCell ref="R20:S20"/>
    <mergeCell ref="N6:S6"/>
    <mergeCell ref="A11:C11"/>
    <mergeCell ref="A12:C12"/>
    <mergeCell ref="H21:I21"/>
    <mergeCell ref="R21:S21"/>
    <mergeCell ref="R22:S22"/>
    <mergeCell ref="B23:M23"/>
    <mergeCell ref="H24:I25"/>
    <mergeCell ref="J24:J25"/>
    <mergeCell ref="K24:K25"/>
    <mergeCell ref="H26:I27"/>
    <mergeCell ref="J26:J27"/>
    <mergeCell ref="K26:K27"/>
    <mergeCell ref="A156:B156"/>
    <mergeCell ref="A182:O182"/>
    <mergeCell ref="K28:K29"/>
    <mergeCell ref="B33:D33"/>
    <mergeCell ref="M58:R58"/>
    <mergeCell ref="B59:K59"/>
    <mergeCell ref="M59:R59"/>
    <mergeCell ref="M61:R61"/>
    <mergeCell ref="M56:R56"/>
    <mergeCell ref="B57:K57"/>
    <mergeCell ref="M57:R57"/>
    <mergeCell ref="B35:O35"/>
    <mergeCell ref="B36:M36"/>
    <mergeCell ref="B37:C38"/>
    <mergeCell ref="H37:I38"/>
    <mergeCell ref="J37:J38"/>
    <mergeCell ref="K37:K38"/>
    <mergeCell ref="P37:P42"/>
    <mergeCell ref="Q37:Q42"/>
    <mergeCell ref="B41:C42"/>
    <mergeCell ref="H41:I42"/>
    <mergeCell ref="J41:J42"/>
    <mergeCell ref="H39:I40"/>
    <mergeCell ref="J39:J40"/>
    <mergeCell ref="A22:A34"/>
    <mergeCell ref="P35:Q36"/>
    <mergeCell ref="P43:Q43"/>
    <mergeCell ref="L44:M53"/>
    <mergeCell ref="B43:M43"/>
    <mergeCell ref="B48:C49"/>
    <mergeCell ref="H48:I49"/>
    <mergeCell ref="J48:J49"/>
    <mergeCell ref="K48:K49"/>
    <mergeCell ref="B52:C53"/>
    <mergeCell ref="B47:C47"/>
    <mergeCell ref="B39:C40"/>
    <mergeCell ref="K39:K40"/>
    <mergeCell ref="Q24:Q34"/>
    <mergeCell ref="L37:L42"/>
    <mergeCell ref="M37:M42"/>
    <mergeCell ref="N37:N53"/>
    <mergeCell ref="O37:O53"/>
    <mergeCell ref="P48:P51"/>
    <mergeCell ref="N24:N34"/>
    <mergeCell ref="O24:O34"/>
    <mergeCell ref="P24:P34"/>
    <mergeCell ref="F11:K11"/>
    <mergeCell ref="F12:K12"/>
    <mergeCell ref="B22:O22"/>
    <mergeCell ref="Q48:Q51"/>
    <mergeCell ref="B44:C45"/>
    <mergeCell ref="H44:I45"/>
    <mergeCell ref="J44:J45"/>
    <mergeCell ref="K44:K45"/>
    <mergeCell ref="B50:C50"/>
    <mergeCell ref="G50:K51"/>
    <mergeCell ref="B51:C51"/>
    <mergeCell ref="K41:K42"/>
    <mergeCell ref="B30:M31"/>
    <mergeCell ref="L24:L29"/>
    <mergeCell ref="M24:M29"/>
  </mergeCells>
  <phoneticPr fontId="4" type="noConversion"/>
  <conditionalFormatting sqref="E37:E42 E33:E34 E49:E53 E45:E47 E24:E29">
    <cfRule type="cellIs" dxfId="48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colBreaks count="1" manualBreakCount="1">
    <brk id="19" max="1048575" man="1"/>
  </colBreaks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Daten!A57</f>
        <v>47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Daten!B57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CONCATENATE(Daten!D57, " ", Daten!C57)</f>
        <v xml:space="preserve"> </v>
      </c>
      <c r="B11" s="355"/>
      <c r="C11" s="355"/>
      <c r="D11" s="7"/>
      <c r="E11" s="7"/>
      <c r="F11" s="355">
        <f>Daten!K57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Daten!H57</f>
        <v>0</v>
      </c>
      <c r="B12" s="486"/>
      <c r="C12" s="486"/>
      <c r="D12" s="298"/>
      <c r="E12" s="298"/>
      <c r="F12" s="401">
        <f>Daten!L57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CONCATENATE(Daten!I57, " ", Daten!J57)</f>
        <v xml:space="preserve"> </v>
      </c>
      <c r="B13" s="485"/>
      <c r="C13" s="485"/>
      <c r="D13" s="128"/>
      <c r="E13" s="128"/>
      <c r="F13" s="381" t="str">
        <f>CONCATENATE(Daten!M57," ",Daten!N57)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Daten!E57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Daten!G57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customHeight="1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2.7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3.5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customHeight="1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9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ht="12.75" customHeight="1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15" customHeight="1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O155:Q155"/>
    <mergeCell ref="A181:O181"/>
    <mergeCell ref="H41:I42"/>
    <mergeCell ref="J41:J42"/>
    <mergeCell ref="K41:K42"/>
    <mergeCell ref="J37:J38"/>
    <mergeCell ref="K37:K38"/>
    <mergeCell ref="J44:J45"/>
    <mergeCell ref="K44:K45"/>
    <mergeCell ref="J48:J49"/>
    <mergeCell ref="K48:K49"/>
    <mergeCell ref="P48:P51"/>
    <mergeCell ref="Q48:Q51"/>
    <mergeCell ref="B50:C50"/>
    <mergeCell ref="G50:K51"/>
    <mergeCell ref="P52:P53"/>
    <mergeCell ref="Q52:Q53"/>
    <mergeCell ref="F81:K81"/>
    <mergeCell ref="F82:P82"/>
    <mergeCell ref="O95:Q95"/>
    <mergeCell ref="A96:B96"/>
    <mergeCell ref="A156:B156"/>
    <mergeCell ref="P44:P47"/>
    <mergeCell ref="Q44:Q47"/>
    <mergeCell ref="A182:O182"/>
    <mergeCell ref="B26:C27"/>
    <mergeCell ref="B28:C29"/>
    <mergeCell ref="M61:R61"/>
    <mergeCell ref="M56:R56"/>
    <mergeCell ref="B57:K57"/>
    <mergeCell ref="M57:R57"/>
    <mergeCell ref="M58:R58"/>
    <mergeCell ref="B59:K59"/>
    <mergeCell ref="B51:C51"/>
    <mergeCell ref="B47:C47"/>
    <mergeCell ref="B52:C53"/>
    <mergeCell ref="H52:I53"/>
    <mergeCell ref="J52:J53"/>
    <mergeCell ref="K52:K53"/>
    <mergeCell ref="F144:K144"/>
    <mergeCell ref="F145:K145"/>
    <mergeCell ref="F146:K146"/>
    <mergeCell ref="F83:K83"/>
    <mergeCell ref="Q37:Q42"/>
    <mergeCell ref="K28:K29"/>
    <mergeCell ref="B43:M43"/>
    <mergeCell ref="B44:C45"/>
    <mergeCell ref="H44:I45"/>
    <mergeCell ref="R21:S21"/>
    <mergeCell ref="H26:I27"/>
    <mergeCell ref="J26:J27"/>
    <mergeCell ref="K26:K27"/>
    <mergeCell ref="H28:I29"/>
    <mergeCell ref="J28:J29"/>
    <mergeCell ref="L33:L34"/>
    <mergeCell ref="M33:M34"/>
    <mergeCell ref="B22:O22"/>
    <mergeCell ref="R22:S22"/>
    <mergeCell ref="B23:M23"/>
    <mergeCell ref="H24:I25"/>
    <mergeCell ref="J24:J25"/>
    <mergeCell ref="K24:K25"/>
    <mergeCell ref="B24:C25"/>
    <mergeCell ref="B32:M32"/>
    <mergeCell ref="R24:R53"/>
    <mergeCell ref="S24:S53"/>
    <mergeCell ref="B46:C46"/>
    <mergeCell ref="G46:K47"/>
    <mergeCell ref="B48:C49"/>
    <mergeCell ref="H48:I49"/>
    <mergeCell ref="B33:D33"/>
    <mergeCell ref="B34:D34"/>
    <mergeCell ref="B39:C40"/>
    <mergeCell ref="H39:I40"/>
    <mergeCell ref="J39:J40"/>
    <mergeCell ref="K39:K40"/>
    <mergeCell ref="B41:C42"/>
    <mergeCell ref="B35:O35"/>
    <mergeCell ref="B36:M36"/>
    <mergeCell ref="B37:C38"/>
    <mergeCell ref="H37:I38"/>
    <mergeCell ref="R20:S20"/>
    <mergeCell ref="N2:S2"/>
    <mergeCell ref="N3:S3"/>
    <mergeCell ref="N4:S4"/>
    <mergeCell ref="N5:S5"/>
    <mergeCell ref="N6:S6"/>
    <mergeCell ref="A11:C11"/>
    <mergeCell ref="F11:K11"/>
    <mergeCell ref="F12:K12"/>
    <mergeCell ref="O37:O53"/>
    <mergeCell ref="P37:P42"/>
    <mergeCell ref="F84:K84"/>
    <mergeCell ref="F85:K85"/>
    <mergeCell ref="P35:Q36"/>
    <mergeCell ref="A12:C12"/>
    <mergeCell ref="A13:C13"/>
    <mergeCell ref="F13:K13"/>
    <mergeCell ref="F20:P20"/>
    <mergeCell ref="A22:A34"/>
    <mergeCell ref="N24:N34"/>
    <mergeCell ref="O24:O34"/>
    <mergeCell ref="P24:P34"/>
    <mergeCell ref="Q24:Q34"/>
    <mergeCell ref="H21:I21"/>
    <mergeCell ref="B30:M31"/>
    <mergeCell ref="L24:L29"/>
    <mergeCell ref="M24:M29"/>
    <mergeCell ref="P43:Q43"/>
    <mergeCell ref="L44:M53"/>
    <mergeCell ref="F143:Q143"/>
    <mergeCell ref="A119:O119"/>
    <mergeCell ref="A135:S135"/>
    <mergeCell ref="A137:B137"/>
    <mergeCell ref="A35:A53"/>
    <mergeCell ref="A55:A64"/>
    <mergeCell ref="A54:S54"/>
    <mergeCell ref="M55:R55"/>
    <mergeCell ref="B56:K56"/>
    <mergeCell ref="B60:L60"/>
    <mergeCell ref="M60:R60"/>
    <mergeCell ref="B61:D61"/>
    <mergeCell ref="E61:J61"/>
    <mergeCell ref="M59:R59"/>
    <mergeCell ref="B63:L63"/>
    <mergeCell ref="M63:R63"/>
    <mergeCell ref="L37:L42"/>
    <mergeCell ref="M37:M42"/>
    <mergeCell ref="N37:N53"/>
  </mergeCells>
  <phoneticPr fontId="4" type="noConversion"/>
  <conditionalFormatting sqref="E37:E42 E33:E34 E49:E53 E45:E47 E24:E29">
    <cfRule type="cellIs" dxfId="3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Daten!A58</f>
        <v>48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Daten!B58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CONCATENATE(Daten!D58, " ", Daten!C58)</f>
        <v xml:space="preserve"> </v>
      </c>
      <c r="B11" s="355"/>
      <c r="C11" s="355"/>
      <c r="D11" s="7"/>
      <c r="E11" s="7"/>
      <c r="F11" s="355">
        <f>Daten!K58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Daten!H58</f>
        <v>0</v>
      </c>
      <c r="B12" s="486"/>
      <c r="C12" s="486"/>
      <c r="D12" s="298"/>
      <c r="E12" s="298"/>
      <c r="F12" s="401">
        <f>Daten!L58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CONCATENATE(Daten!I58, " ", Daten!J58)</f>
        <v xml:space="preserve"> </v>
      </c>
      <c r="B13" s="485"/>
      <c r="C13" s="485"/>
      <c r="D13" s="128"/>
      <c r="E13" s="128"/>
      <c r="F13" s="381" t="str">
        <f>CONCATENATE(Daten!M58," ",Daten!N58)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Daten!E58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Daten!G58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customHeight="1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2.7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3.5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customHeight="1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9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ht="12.75" customHeight="1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15" customHeight="1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O155:Q155"/>
    <mergeCell ref="A181:O181"/>
    <mergeCell ref="H41:I42"/>
    <mergeCell ref="J41:J42"/>
    <mergeCell ref="K41:K42"/>
    <mergeCell ref="J37:J38"/>
    <mergeCell ref="K37:K38"/>
    <mergeCell ref="J44:J45"/>
    <mergeCell ref="K44:K45"/>
    <mergeCell ref="J48:J49"/>
    <mergeCell ref="K48:K49"/>
    <mergeCell ref="P48:P51"/>
    <mergeCell ref="Q48:Q51"/>
    <mergeCell ref="B50:C50"/>
    <mergeCell ref="G50:K51"/>
    <mergeCell ref="P52:P53"/>
    <mergeCell ref="Q52:Q53"/>
    <mergeCell ref="F81:K81"/>
    <mergeCell ref="F82:P82"/>
    <mergeCell ref="O95:Q95"/>
    <mergeCell ref="A96:B96"/>
    <mergeCell ref="A156:B156"/>
    <mergeCell ref="P44:P47"/>
    <mergeCell ref="Q44:Q47"/>
    <mergeCell ref="A182:O182"/>
    <mergeCell ref="B26:C27"/>
    <mergeCell ref="B28:C29"/>
    <mergeCell ref="M61:R61"/>
    <mergeCell ref="M56:R56"/>
    <mergeCell ref="B57:K57"/>
    <mergeCell ref="M57:R57"/>
    <mergeCell ref="M58:R58"/>
    <mergeCell ref="B59:K59"/>
    <mergeCell ref="B51:C51"/>
    <mergeCell ref="B47:C47"/>
    <mergeCell ref="B52:C53"/>
    <mergeCell ref="H52:I53"/>
    <mergeCell ref="J52:J53"/>
    <mergeCell ref="K52:K53"/>
    <mergeCell ref="F144:K144"/>
    <mergeCell ref="F145:K145"/>
    <mergeCell ref="F146:K146"/>
    <mergeCell ref="F83:K83"/>
    <mergeCell ref="Q37:Q42"/>
    <mergeCell ref="K28:K29"/>
    <mergeCell ref="B43:M43"/>
    <mergeCell ref="B44:C45"/>
    <mergeCell ref="H44:I45"/>
    <mergeCell ref="R21:S21"/>
    <mergeCell ref="H26:I27"/>
    <mergeCell ref="J26:J27"/>
    <mergeCell ref="K26:K27"/>
    <mergeCell ref="H28:I29"/>
    <mergeCell ref="J28:J29"/>
    <mergeCell ref="L33:L34"/>
    <mergeCell ref="M33:M34"/>
    <mergeCell ref="B22:O22"/>
    <mergeCell ref="R22:S22"/>
    <mergeCell ref="B23:M23"/>
    <mergeCell ref="H24:I25"/>
    <mergeCell ref="J24:J25"/>
    <mergeCell ref="K24:K25"/>
    <mergeCell ref="B24:C25"/>
    <mergeCell ref="B32:M32"/>
    <mergeCell ref="R24:R53"/>
    <mergeCell ref="S24:S53"/>
    <mergeCell ref="B46:C46"/>
    <mergeCell ref="G46:K47"/>
    <mergeCell ref="B48:C49"/>
    <mergeCell ref="H48:I49"/>
    <mergeCell ref="B33:D33"/>
    <mergeCell ref="B34:D34"/>
    <mergeCell ref="B39:C40"/>
    <mergeCell ref="H39:I40"/>
    <mergeCell ref="J39:J40"/>
    <mergeCell ref="K39:K40"/>
    <mergeCell ref="B41:C42"/>
    <mergeCell ref="B35:O35"/>
    <mergeCell ref="B36:M36"/>
    <mergeCell ref="B37:C38"/>
    <mergeCell ref="H37:I38"/>
    <mergeCell ref="R20:S20"/>
    <mergeCell ref="N2:S2"/>
    <mergeCell ref="N3:S3"/>
    <mergeCell ref="N4:S4"/>
    <mergeCell ref="N5:S5"/>
    <mergeCell ref="N6:S6"/>
    <mergeCell ref="A11:C11"/>
    <mergeCell ref="F11:K11"/>
    <mergeCell ref="F12:K12"/>
    <mergeCell ref="O37:O53"/>
    <mergeCell ref="P37:P42"/>
    <mergeCell ref="F84:K84"/>
    <mergeCell ref="F85:K85"/>
    <mergeCell ref="P35:Q36"/>
    <mergeCell ref="A12:C12"/>
    <mergeCell ref="A13:C13"/>
    <mergeCell ref="F13:K13"/>
    <mergeCell ref="F20:P20"/>
    <mergeCell ref="A22:A34"/>
    <mergeCell ref="N24:N34"/>
    <mergeCell ref="O24:O34"/>
    <mergeCell ref="P24:P34"/>
    <mergeCell ref="Q24:Q34"/>
    <mergeCell ref="H21:I21"/>
    <mergeCell ref="B30:M31"/>
    <mergeCell ref="L24:L29"/>
    <mergeCell ref="M24:M29"/>
    <mergeCell ref="P43:Q43"/>
    <mergeCell ref="L44:M53"/>
    <mergeCell ref="F143:Q143"/>
    <mergeCell ref="A119:O119"/>
    <mergeCell ref="A135:S135"/>
    <mergeCell ref="A137:B137"/>
    <mergeCell ref="A35:A53"/>
    <mergeCell ref="A55:A64"/>
    <mergeCell ref="A54:S54"/>
    <mergeCell ref="M55:R55"/>
    <mergeCell ref="B56:K56"/>
    <mergeCell ref="B60:L60"/>
    <mergeCell ref="M60:R60"/>
    <mergeCell ref="B61:D61"/>
    <mergeCell ref="E61:J61"/>
    <mergeCell ref="M59:R59"/>
    <mergeCell ref="B63:L63"/>
    <mergeCell ref="M63:R63"/>
    <mergeCell ref="L37:L42"/>
    <mergeCell ref="M37:M42"/>
    <mergeCell ref="N37:N53"/>
  </mergeCells>
  <phoneticPr fontId="4" type="noConversion"/>
  <conditionalFormatting sqref="E37:E42 E33:E34 E49:E53 E45:E47 E24:E29">
    <cfRule type="cellIs" dxfId="2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Daten!A59</f>
        <v>49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Daten!B59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CONCATENATE(Daten!D59, " ", Daten!C59)</f>
        <v xml:space="preserve"> </v>
      </c>
      <c r="B11" s="355"/>
      <c r="C11" s="355"/>
      <c r="D11" s="7"/>
      <c r="E11" s="7"/>
      <c r="F11" s="355">
        <f>Daten!K59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Daten!H59</f>
        <v>0</v>
      </c>
      <c r="B12" s="486"/>
      <c r="C12" s="486"/>
      <c r="D12" s="298"/>
      <c r="E12" s="298"/>
      <c r="F12" s="401">
        <f>Daten!L59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CONCATENATE(Daten!I59, " ", Daten!J59)</f>
        <v xml:space="preserve"> </v>
      </c>
      <c r="B13" s="485"/>
      <c r="C13" s="485"/>
      <c r="D13" s="128"/>
      <c r="E13" s="128"/>
      <c r="F13" s="381" t="str">
        <f>CONCATENATE(Daten!M59," ",Daten!N59)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Daten!E59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Daten!G59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customHeight="1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2.7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3.5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customHeight="1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9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ht="12.75" customHeight="1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15" customHeight="1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O155:Q155"/>
    <mergeCell ref="A181:O181"/>
    <mergeCell ref="H41:I42"/>
    <mergeCell ref="J41:J42"/>
    <mergeCell ref="K41:K42"/>
    <mergeCell ref="J37:J38"/>
    <mergeCell ref="K37:K38"/>
    <mergeCell ref="J44:J45"/>
    <mergeCell ref="K44:K45"/>
    <mergeCell ref="J48:J49"/>
    <mergeCell ref="K48:K49"/>
    <mergeCell ref="P48:P51"/>
    <mergeCell ref="Q48:Q51"/>
    <mergeCell ref="B50:C50"/>
    <mergeCell ref="G50:K51"/>
    <mergeCell ref="P52:P53"/>
    <mergeCell ref="Q52:Q53"/>
    <mergeCell ref="F81:K81"/>
    <mergeCell ref="F82:P82"/>
    <mergeCell ref="O95:Q95"/>
    <mergeCell ref="A96:B96"/>
    <mergeCell ref="A156:B156"/>
    <mergeCell ref="P44:P47"/>
    <mergeCell ref="Q44:Q47"/>
    <mergeCell ref="A182:O182"/>
    <mergeCell ref="B26:C27"/>
    <mergeCell ref="B28:C29"/>
    <mergeCell ref="M61:R61"/>
    <mergeCell ref="M56:R56"/>
    <mergeCell ref="B57:K57"/>
    <mergeCell ref="M57:R57"/>
    <mergeCell ref="M58:R58"/>
    <mergeCell ref="B59:K59"/>
    <mergeCell ref="B51:C51"/>
    <mergeCell ref="B47:C47"/>
    <mergeCell ref="B52:C53"/>
    <mergeCell ref="H52:I53"/>
    <mergeCell ref="J52:J53"/>
    <mergeCell ref="K52:K53"/>
    <mergeCell ref="F144:K144"/>
    <mergeCell ref="F145:K145"/>
    <mergeCell ref="F146:K146"/>
    <mergeCell ref="F83:K83"/>
    <mergeCell ref="Q37:Q42"/>
    <mergeCell ref="K28:K29"/>
    <mergeCell ref="B43:M43"/>
    <mergeCell ref="B44:C45"/>
    <mergeCell ref="H44:I45"/>
    <mergeCell ref="B22:O22"/>
    <mergeCell ref="R22:S22"/>
    <mergeCell ref="B23:M23"/>
    <mergeCell ref="H24:I25"/>
    <mergeCell ref="J24:J25"/>
    <mergeCell ref="K24:K25"/>
    <mergeCell ref="B24:C25"/>
    <mergeCell ref="B32:M32"/>
    <mergeCell ref="B30:M31"/>
    <mergeCell ref="N2:S2"/>
    <mergeCell ref="N3:S3"/>
    <mergeCell ref="N4:S4"/>
    <mergeCell ref="N5:S5"/>
    <mergeCell ref="N6:S6"/>
    <mergeCell ref="A11:C11"/>
    <mergeCell ref="F11:K11"/>
    <mergeCell ref="F12:K12"/>
    <mergeCell ref="A22:A34"/>
    <mergeCell ref="N24:N34"/>
    <mergeCell ref="O24:O34"/>
    <mergeCell ref="P24:P34"/>
    <mergeCell ref="Q24:Q34"/>
    <mergeCell ref="R24:R53"/>
    <mergeCell ref="S24:S53"/>
    <mergeCell ref="B46:C46"/>
    <mergeCell ref="G46:K47"/>
    <mergeCell ref="B48:C49"/>
    <mergeCell ref="H48:I49"/>
    <mergeCell ref="B33:D33"/>
    <mergeCell ref="B34:D34"/>
    <mergeCell ref="B39:C40"/>
    <mergeCell ref="H39:I40"/>
    <mergeCell ref="J39:J40"/>
    <mergeCell ref="P37:P42"/>
    <mergeCell ref="F84:K84"/>
    <mergeCell ref="F85:K85"/>
    <mergeCell ref="P35:Q36"/>
    <mergeCell ref="A12:C12"/>
    <mergeCell ref="A13:C13"/>
    <mergeCell ref="F13:K13"/>
    <mergeCell ref="F20:P20"/>
    <mergeCell ref="R20:S20"/>
    <mergeCell ref="K39:K40"/>
    <mergeCell ref="B41:C42"/>
    <mergeCell ref="B35:O35"/>
    <mergeCell ref="B36:M36"/>
    <mergeCell ref="B37:C38"/>
    <mergeCell ref="H37:I38"/>
    <mergeCell ref="H21:I21"/>
    <mergeCell ref="R21:S21"/>
    <mergeCell ref="H26:I27"/>
    <mergeCell ref="J26:J27"/>
    <mergeCell ref="K26:K27"/>
    <mergeCell ref="H28:I29"/>
    <mergeCell ref="J28:J29"/>
    <mergeCell ref="L33:L34"/>
    <mergeCell ref="M33:M34"/>
    <mergeCell ref="L24:L29"/>
    <mergeCell ref="M24:M29"/>
    <mergeCell ref="P43:Q43"/>
    <mergeCell ref="L44:M53"/>
    <mergeCell ref="F143:Q143"/>
    <mergeCell ref="A119:O119"/>
    <mergeCell ref="A135:S135"/>
    <mergeCell ref="A137:B137"/>
    <mergeCell ref="A35:A53"/>
    <mergeCell ref="A55:A64"/>
    <mergeCell ref="A54:S54"/>
    <mergeCell ref="M55:R55"/>
    <mergeCell ref="B56:K56"/>
    <mergeCell ref="B60:L60"/>
    <mergeCell ref="M60:R60"/>
    <mergeCell ref="B61:D61"/>
    <mergeCell ref="E61:J61"/>
    <mergeCell ref="M59:R59"/>
    <mergeCell ref="B63:L63"/>
    <mergeCell ref="M63:R63"/>
    <mergeCell ref="L37:L42"/>
    <mergeCell ref="M37:M42"/>
    <mergeCell ref="N37:N53"/>
    <mergeCell ref="O37:O53"/>
  </mergeCells>
  <phoneticPr fontId="4" type="noConversion"/>
  <conditionalFormatting sqref="E37:E42 E33:E34 E49:E53 E45:E47 E24:E29">
    <cfRule type="cellIs" dxfId="1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topLeftCell="A22"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96" customFormat="1" ht="12.75" customHeight="1" x14ac:dyDescent="0.25">
      <c r="A7" s="294" t="s">
        <v>35</v>
      </c>
      <c r="C7" s="151">
        <f>Daten!A60</f>
        <v>50</v>
      </c>
      <c r="D7" s="152"/>
      <c r="E7" s="153"/>
      <c r="F7" s="153"/>
      <c r="G7" s="153"/>
      <c r="H7" s="153"/>
      <c r="I7" s="153"/>
      <c r="J7" s="299"/>
      <c r="K7" s="299"/>
      <c r="L7" s="299"/>
      <c r="M7" s="299"/>
      <c r="N7" s="299"/>
      <c r="O7" s="299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Daten!B60</f>
        <v>Herr</v>
      </c>
      <c r="B10" s="300"/>
      <c r="C10" s="300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CONCATENATE(Daten!D60, " ", Daten!C60)</f>
        <v xml:space="preserve"> </v>
      </c>
      <c r="B11" s="355"/>
      <c r="C11" s="355"/>
      <c r="D11" s="7"/>
      <c r="E11" s="7"/>
      <c r="F11" s="355">
        <f>Daten!K60</f>
        <v>0</v>
      </c>
      <c r="G11" s="354"/>
      <c r="H11" s="354"/>
      <c r="I11" s="354"/>
      <c r="J11" s="354"/>
      <c r="K11" s="354"/>
      <c r="L11" s="294"/>
      <c r="M11" s="294"/>
      <c r="N11" s="294"/>
      <c r="O11" s="294"/>
      <c r="P11" s="294"/>
      <c r="Q11" s="294"/>
      <c r="R11" s="294"/>
      <c r="S11" s="3"/>
    </row>
    <row r="12" spans="1:19" s="300" customFormat="1" ht="12.75" customHeight="1" x14ac:dyDescent="0.25">
      <c r="A12" s="486">
        <f>Daten!H60</f>
        <v>0</v>
      </c>
      <c r="B12" s="486"/>
      <c r="C12" s="486"/>
      <c r="D12" s="298"/>
      <c r="E12" s="298"/>
      <c r="F12" s="401">
        <f>Daten!L60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CONCATENATE(Daten!I60, " ", Daten!J60)</f>
        <v xml:space="preserve"> </v>
      </c>
      <c r="B13" s="485"/>
      <c r="C13" s="485"/>
      <c r="D13" s="128"/>
      <c r="E13" s="128"/>
      <c r="F13" s="381" t="str">
        <f>CONCATENATE(Daten!M60," ",Daten!N60)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300"/>
      <c r="C14" s="300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300"/>
      <c r="C15" s="88">
        <f>Daten!E60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Daten!G60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customHeight="1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2.7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3.5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customHeight="1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9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ht="12.75" customHeight="1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300"/>
      <c r="N95" s="300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94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94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15" customHeight="1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300" customFormat="1" ht="14.25" x14ac:dyDescent="0.2">
      <c r="A142" s="300" t="str">
        <f>A10</f>
        <v>Herr</v>
      </c>
    </row>
    <row r="143" spans="1:19" s="300" customFormat="1" ht="14.25" x14ac:dyDescent="0.2">
      <c r="A143" s="300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300" customFormat="1" ht="14.25" x14ac:dyDescent="0.2">
      <c r="A144" s="300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95"/>
      <c r="P156" s="296"/>
      <c r="Q156" s="296"/>
      <c r="R156" s="8"/>
      <c r="S156" s="8"/>
    </row>
    <row r="157" spans="1:19" s="76" customFormat="1" ht="14.25" x14ac:dyDescent="0.2">
      <c r="A157" s="300" t="s">
        <v>57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</row>
    <row r="158" spans="1:19" s="76" customFormat="1" ht="14.25" x14ac:dyDescent="0.2">
      <c r="A158" s="300" t="str">
        <f>H16</f>
        <v>Personenkraftwagentechnik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155"/>
    </row>
    <row r="184" spans="1:17" s="89" customFormat="1" ht="15" x14ac:dyDescent="0.25">
      <c r="A184" s="297" t="s">
        <v>84</v>
      </c>
      <c r="B184" s="297"/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297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O155:Q155"/>
    <mergeCell ref="A181:O181"/>
    <mergeCell ref="H41:I42"/>
    <mergeCell ref="J41:J42"/>
    <mergeCell ref="K41:K42"/>
    <mergeCell ref="J37:J38"/>
    <mergeCell ref="K37:K38"/>
    <mergeCell ref="J44:J45"/>
    <mergeCell ref="K44:K45"/>
    <mergeCell ref="J48:J49"/>
    <mergeCell ref="K48:K49"/>
    <mergeCell ref="P48:P51"/>
    <mergeCell ref="Q48:Q51"/>
    <mergeCell ref="B50:C50"/>
    <mergeCell ref="G50:K51"/>
    <mergeCell ref="P52:P53"/>
    <mergeCell ref="Q52:Q53"/>
    <mergeCell ref="F81:K81"/>
    <mergeCell ref="F82:P82"/>
    <mergeCell ref="O95:Q95"/>
    <mergeCell ref="A96:B96"/>
    <mergeCell ref="A156:B156"/>
    <mergeCell ref="P44:P47"/>
    <mergeCell ref="Q44:Q47"/>
    <mergeCell ref="A182:O182"/>
    <mergeCell ref="B26:C27"/>
    <mergeCell ref="B28:C29"/>
    <mergeCell ref="M61:R61"/>
    <mergeCell ref="M56:R56"/>
    <mergeCell ref="B57:K57"/>
    <mergeCell ref="M57:R57"/>
    <mergeCell ref="M58:R58"/>
    <mergeCell ref="B59:K59"/>
    <mergeCell ref="B51:C51"/>
    <mergeCell ref="B47:C47"/>
    <mergeCell ref="B52:C53"/>
    <mergeCell ref="H52:I53"/>
    <mergeCell ref="J52:J53"/>
    <mergeCell ref="K52:K53"/>
    <mergeCell ref="F144:K144"/>
    <mergeCell ref="F145:K145"/>
    <mergeCell ref="F146:K146"/>
    <mergeCell ref="F83:K83"/>
    <mergeCell ref="Q37:Q42"/>
    <mergeCell ref="K28:K29"/>
    <mergeCell ref="B43:M43"/>
    <mergeCell ref="B44:C45"/>
    <mergeCell ref="H44:I45"/>
    <mergeCell ref="B22:O22"/>
    <mergeCell ref="R22:S22"/>
    <mergeCell ref="B23:M23"/>
    <mergeCell ref="H24:I25"/>
    <mergeCell ref="J24:J25"/>
    <mergeCell ref="K24:K25"/>
    <mergeCell ref="B24:C25"/>
    <mergeCell ref="B32:M32"/>
    <mergeCell ref="B30:M31"/>
    <mergeCell ref="N2:S2"/>
    <mergeCell ref="N3:S3"/>
    <mergeCell ref="N4:S4"/>
    <mergeCell ref="N5:S5"/>
    <mergeCell ref="N6:S6"/>
    <mergeCell ref="A11:C11"/>
    <mergeCell ref="F11:K11"/>
    <mergeCell ref="F12:K12"/>
    <mergeCell ref="A22:A34"/>
    <mergeCell ref="N24:N34"/>
    <mergeCell ref="O24:O34"/>
    <mergeCell ref="P24:P34"/>
    <mergeCell ref="Q24:Q34"/>
    <mergeCell ref="R24:R53"/>
    <mergeCell ref="S24:S53"/>
    <mergeCell ref="B46:C46"/>
    <mergeCell ref="G46:K47"/>
    <mergeCell ref="B48:C49"/>
    <mergeCell ref="H48:I49"/>
    <mergeCell ref="B33:D33"/>
    <mergeCell ref="B34:D34"/>
    <mergeCell ref="B39:C40"/>
    <mergeCell ref="H39:I40"/>
    <mergeCell ref="J39:J40"/>
    <mergeCell ref="P37:P42"/>
    <mergeCell ref="F84:K84"/>
    <mergeCell ref="F85:K85"/>
    <mergeCell ref="P35:Q36"/>
    <mergeCell ref="A12:C12"/>
    <mergeCell ref="A13:C13"/>
    <mergeCell ref="F13:K13"/>
    <mergeCell ref="F20:P20"/>
    <mergeCell ref="R20:S20"/>
    <mergeCell ref="K39:K40"/>
    <mergeCell ref="B41:C42"/>
    <mergeCell ref="B35:O35"/>
    <mergeCell ref="B36:M36"/>
    <mergeCell ref="B37:C38"/>
    <mergeCell ref="H37:I38"/>
    <mergeCell ref="H21:I21"/>
    <mergeCell ref="R21:S21"/>
    <mergeCell ref="H26:I27"/>
    <mergeCell ref="J26:J27"/>
    <mergeCell ref="K26:K27"/>
    <mergeCell ref="H28:I29"/>
    <mergeCell ref="J28:J29"/>
    <mergeCell ref="L33:L34"/>
    <mergeCell ref="M33:M34"/>
    <mergeCell ref="L24:L29"/>
    <mergeCell ref="M24:M29"/>
    <mergeCell ref="P43:Q43"/>
    <mergeCell ref="L44:M53"/>
    <mergeCell ref="F143:Q143"/>
    <mergeCell ref="A119:O119"/>
    <mergeCell ref="A135:S135"/>
    <mergeCell ref="A137:B137"/>
    <mergeCell ref="A35:A53"/>
    <mergeCell ref="A55:A64"/>
    <mergeCell ref="A54:S54"/>
    <mergeCell ref="M55:R55"/>
    <mergeCell ref="B56:K56"/>
    <mergeCell ref="B60:L60"/>
    <mergeCell ref="M60:R60"/>
    <mergeCell ref="B61:D61"/>
    <mergeCell ref="E61:J61"/>
    <mergeCell ref="M59:R59"/>
    <mergeCell ref="B63:L63"/>
    <mergeCell ref="M63:R63"/>
    <mergeCell ref="L37:L42"/>
    <mergeCell ref="M37:M42"/>
    <mergeCell ref="N37:N53"/>
    <mergeCell ref="O37:O53"/>
  </mergeCells>
  <phoneticPr fontId="4" type="noConversion"/>
  <conditionalFormatting sqref="E37:E42 E33:E34 E49:E53 E45:E47 E24:E29">
    <cfRule type="cellIs" dxfId="0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72" customFormat="1" ht="12.75" customHeight="1" x14ac:dyDescent="0.25">
      <c r="A7" s="267" t="s">
        <v>35</v>
      </c>
      <c r="C7" s="151">
        <f>Daten!A13</f>
        <v>3</v>
      </c>
      <c r="D7" s="152"/>
      <c r="E7" s="153"/>
      <c r="F7" s="153"/>
      <c r="G7" s="153"/>
      <c r="H7" s="153"/>
      <c r="I7" s="153"/>
      <c r="J7" s="268"/>
      <c r="K7" s="268"/>
      <c r="L7" s="268"/>
      <c r="M7" s="268"/>
      <c r="N7" s="268"/>
      <c r="O7" s="268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Daten!B13</f>
        <v>Herr</v>
      </c>
      <c r="B10" s="269"/>
      <c r="C10" s="269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CONCATENATE(Daten!D13, " ", Daten!C13)</f>
        <v xml:space="preserve"> </v>
      </c>
      <c r="B11" s="355"/>
      <c r="C11" s="355"/>
      <c r="D11" s="7"/>
      <c r="E11" s="7"/>
      <c r="F11" s="355">
        <f>Daten!K13</f>
        <v>0</v>
      </c>
      <c r="G11" s="354"/>
      <c r="H11" s="354"/>
      <c r="I11" s="354"/>
      <c r="J11" s="354"/>
      <c r="K11" s="354"/>
      <c r="L11" s="267"/>
      <c r="M11" s="267"/>
      <c r="N11" s="267"/>
      <c r="O11" s="267"/>
      <c r="P11" s="267"/>
      <c r="Q11" s="267"/>
      <c r="R11" s="267"/>
      <c r="S11" s="3"/>
    </row>
    <row r="12" spans="1:19" s="269" customFormat="1" ht="12.75" customHeight="1" x14ac:dyDescent="0.25">
      <c r="A12" s="486">
        <f>Daten!H13</f>
        <v>0</v>
      </c>
      <c r="B12" s="486"/>
      <c r="C12" s="486"/>
      <c r="D12" s="270"/>
      <c r="E12" s="270"/>
      <c r="F12" s="401">
        <f>Daten!L13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CONCATENATE(Daten!I13, " ", Daten!J13)</f>
        <v xml:space="preserve"> </v>
      </c>
      <c r="B13" s="485"/>
      <c r="C13" s="485"/>
      <c r="D13" s="128"/>
      <c r="E13" s="128"/>
      <c r="F13" s="381" t="str">
        <f>CONCATENATE(Daten!M13," ",Daten!N13)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269"/>
      <c r="C14" s="269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269"/>
      <c r="C15" s="88">
        <f>Daten!E13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Daten!G13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269"/>
      <c r="N95" s="269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67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67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269" customFormat="1" ht="14.25" x14ac:dyDescent="0.2">
      <c r="A142" s="269" t="str">
        <f>A10</f>
        <v>Herr</v>
      </c>
    </row>
    <row r="143" spans="1:19" s="269" customFormat="1" ht="14.25" x14ac:dyDescent="0.2">
      <c r="A143" s="269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269" customFormat="1" ht="14.25" x14ac:dyDescent="0.2">
      <c r="A144" s="269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71"/>
      <c r="P156" s="272"/>
      <c r="Q156" s="272"/>
      <c r="R156" s="8"/>
      <c r="S156" s="8"/>
    </row>
    <row r="157" spans="1:19" s="76" customFormat="1" ht="14.25" x14ac:dyDescent="0.2">
      <c r="A157" s="269" t="s">
        <v>57</v>
      </c>
      <c r="B157" s="269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</row>
    <row r="158" spans="1:19" s="76" customFormat="1" ht="14.25" x14ac:dyDescent="0.2">
      <c r="A158" s="269" t="str">
        <f>H16</f>
        <v>Personenkraftwagentechnik</v>
      </c>
      <c r="B158" s="269"/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67"/>
      <c r="B183" s="267"/>
      <c r="C183" s="267"/>
      <c r="D183" s="267"/>
      <c r="E183" s="267"/>
      <c r="F183" s="267"/>
      <c r="G183" s="267"/>
      <c r="H183" s="267"/>
      <c r="I183" s="267"/>
      <c r="J183" s="267"/>
      <c r="K183" s="267"/>
      <c r="L183" s="267"/>
      <c r="M183" s="267"/>
      <c r="N183" s="267"/>
      <c r="O183" s="267"/>
      <c r="P183" s="155"/>
    </row>
    <row r="184" spans="1:17" s="89" customFormat="1" ht="15" x14ac:dyDescent="0.25">
      <c r="A184" s="273" t="s">
        <v>84</v>
      </c>
      <c r="B184" s="273"/>
      <c r="C184" s="273"/>
      <c r="D184" s="273"/>
      <c r="E184" s="273"/>
      <c r="F184" s="273"/>
      <c r="G184" s="273"/>
      <c r="H184" s="273"/>
      <c r="I184" s="273"/>
      <c r="J184" s="273"/>
      <c r="K184" s="273"/>
      <c r="L184" s="273"/>
      <c r="M184" s="273"/>
      <c r="N184" s="273"/>
      <c r="O184" s="273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B61:D61"/>
    <mergeCell ref="E61:J61"/>
    <mergeCell ref="H52:I53"/>
    <mergeCell ref="J52:J53"/>
    <mergeCell ref="K52:K53"/>
    <mergeCell ref="P52:P53"/>
    <mergeCell ref="Q52:Q53"/>
    <mergeCell ref="A54:S54"/>
    <mergeCell ref="R24:R53"/>
    <mergeCell ref="S24:S53"/>
    <mergeCell ref="O155:Q155"/>
    <mergeCell ref="A181:O181"/>
    <mergeCell ref="B63:L63"/>
    <mergeCell ref="M63:R63"/>
    <mergeCell ref="F81:K81"/>
    <mergeCell ref="F82:P82"/>
    <mergeCell ref="O95:Q95"/>
    <mergeCell ref="A96:B96"/>
    <mergeCell ref="F84:K84"/>
    <mergeCell ref="F85:K85"/>
    <mergeCell ref="F83:K83"/>
    <mergeCell ref="F146:K146"/>
    <mergeCell ref="F144:K144"/>
    <mergeCell ref="F145:K145"/>
    <mergeCell ref="A156:B156"/>
    <mergeCell ref="A55:A64"/>
    <mergeCell ref="A119:O119"/>
    <mergeCell ref="A135:S135"/>
    <mergeCell ref="A137:B137"/>
    <mergeCell ref="F143:Q143"/>
    <mergeCell ref="M55:R55"/>
    <mergeCell ref="B56:K56"/>
    <mergeCell ref="B60:L60"/>
    <mergeCell ref="M60:R60"/>
    <mergeCell ref="Q44:Q47"/>
    <mergeCell ref="B46:C46"/>
    <mergeCell ref="G46:K47"/>
    <mergeCell ref="Q48:Q51"/>
    <mergeCell ref="B44:C45"/>
    <mergeCell ref="H44:I45"/>
    <mergeCell ref="J44:J45"/>
    <mergeCell ref="K44:K45"/>
    <mergeCell ref="B50:C50"/>
    <mergeCell ref="G50:K51"/>
    <mergeCell ref="L44:M53"/>
    <mergeCell ref="B52:C53"/>
    <mergeCell ref="B51:C51"/>
    <mergeCell ref="A22:A34"/>
    <mergeCell ref="N24:N34"/>
    <mergeCell ref="O24:O34"/>
    <mergeCell ref="P24:P34"/>
    <mergeCell ref="B47:C47"/>
    <mergeCell ref="B39:C40"/>
    <mergeCell ref="P37:P42"/>
    <mergeCell ref="B48:C49"/>
    <mergeCell ref="H48:I49"/>
    <mergeCell ref="J48:J49"/>
    <mergeCell ref="K48:K49"/>
    <mergeCell ref="P44:P47"/>
    <mergeCell ref="B32:M32"/>
    <mergeCell ref="L33:L34"/>
    <mergeCell ref="M33:M34"/>
    <mergeCell ref="B34:D34"/>
    <mergeCell ref="H28:I29"/>
    <mergeCell ref="P35:Q36"/>
    <mergeCell ref="P43:Q43"/>
    <mergeCell ref="A35:A53"/>
    <mergeCell ref="L37:L42"/>
    <mergeCell ref="M37:M42"/>
    <mergeCell ref="N37:N53"/>
    <mergeCell ref="O37:O53"/>
    <mergeCell ref="P48:P51"/>
    <mergeCell ref="B43:M43"/>
    <mergeCell ref="N2:S2"/>
    <mergeCell ref="N3:S3"/>
    <mergeCell ref="N4:S4"/>
    <mergeCell ref="N5:S5"/>
    <mergeCell ref="B24:C25"/>
    <mergeCell ref="B26:C27"/>
    <mergeCell ref="B28:C29"/>
    <mergeCell ref="A13:C13"/>
    <mergeCell ref="F13:K13"/>
    <mergeCell ref="F20:P20"/>
    <mergeCell ref="R20:S20"/>
    <mergeCell ref="N6:S6"/>
    <mergeCell ref="A11:C11"/>
    <mergeCell ref="A12:C12"/>
    <mergeCell ref="H21:I21"/>
    <mergeCell ref="R21:S21"/>
    <mergeCell ref="F11:K11"/>
    <mergeCell ref="F12:K12"/>
    <mergeCell ref="B22:O22"/>
    <mergeCell ref="R22:S22"/>
    <mergeCell ref="B23:M23"/>
    <mergeCell ref="H24:I25"/>
    <mergeCell ref="J24:J25"/>
    <mergeCell ref="K24:K25"/>
    <mergeCell ref="H26:I27"/>
    <mergeCell ref="J26:J27"/>
    <mergeCell ref="K26:K27"/>
    <mergeCell ref="Q24:Q34"/>
    <mergeCell ref="J28:J29"/>
    <mergeCell ref="B30:M31"/>
    <mergeCell ref="L24:L29"/>
    <mergeCell ref="M24:M29"/>
    <mergeCell ref="A182:O182"/>
    <mergeCell ref="K28:K29"/>
    <mergeCell ref="B33:D33"/>
    <mergeCell ref="M58:R58"/>
    <mergeCell ref="B59:K59"/>
    <mergeCell ref="M59:R59"/>
    <mergeCell ref="M61:R61"/>
    <mergeCell ref="M56:R56"/>
    <mergeCell ref="B57:K57"/>
    <mergeCell ref="M57:R57"/>
    <mergeCell ref="B35:O35"/>
    <mergeCell ref="B36:M36"/>
    <mergeCell ref="B37:C38"/>
    <mergeCell ref="H37:I38"/>
    <mergeCell ref="J37:J38"/>
    <mergeCell ref="K37:K38"/>
    <mergeCell ref="Q37:Q42"/>
    <mergeCell ref="H39:I40"/>
    <mergeCell ref="J39:J40"/>
    <mergeCell ref="K39:K40"/>
    <mergeCell ref="B41:C42"/>
    <mergeCell ref="H41:I42"/>
    <mergeCell ref="J41:J42"/>
    <mergeCell ref="K41:K42"/>
  </mergeCells>
  <phoneticPr fontId="4" type="noConversion"/>
  <conditionalFormatting sqref="E37:E42 E33:E34 E49:E53 E45:E47 E24:E29">
    <cfRule type="cellIs" dxfId="47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colBreaks count="1" manualBreakCount="1">
    <brk id="19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72" customFormat="1" ht="12.75" customHeight="1" x14ac:dyDescent="0.25">
      <c r="A7" s="267" t="s">
        <v>35</v>
      </c>
      <c r="C7" s="151">
        <f>Daten!A14</f>
        <v>4</v>
      </c>
      <c r="D7" s="152"/>
      <c r="E7" s="153"/>
      <c r="F7" s="153"/>
      <c r="G7" s="153"/>
      <c r="H7" s="153"/>
      <c r="I7" s="153"/>
      <c r="J7" s="268"/>
      <c r="K7" s="268"/>
      <c r="L7" s="268"/>
      <c r="M7" s="268"/>
      <c r="N7" s="268"/>
      <c r="O7" s="268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Daten!B14</f>
        <v>Herr</v>
      </c>
      <c r="B10" s="269"/>
      <c r="C10" s="269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CONCATENATE(Daten!D14, " ", Daten!C14)</f>
        <v xml:space="preserve"> </v>
      </c>
      <c r="B11" s="355"/>
      <c r="C11" s="355"/>
      <c r="D11" s="7"/>
      <c r="E11" s="7"/>
      <c r="F11" s="355">
        <f>Daten!K14</f>
        <v>0</v>
      </c>
      <c r="G11" s="354"/>
      <c r="H11" s="354"/>
      <c r="I11" s="354"/>
      <c r="J11" s="354"/>
      <c r="K11" s="354"/>
      <c r="L11" s="267"/>
      <c r="M11" s="267"/>
      <c r="N11" s="267"/>
      <c r="O11" s="267"/>
      <c r="P11" s="267"/>
      <c r="Q11" s="267"/>
      <c r="R11" s="267"/>
      <c r="S11" s="3"/>
    </row>
    <row r="12" spans="1:19" s="269" customFormat="1" ht="12.75" customHeight="1" x14ac:dyDescent="0.25">
      <c r="A12" s="486">
        <f>Daten!H14</f>
        <v>0</v>
      </c>
      <c r="B12" s="486"/>
      <c r="C12" s="486"/>
      <c r="D12" s="270"/>
      <c r="E12" s="270"/>
      <c r="F12" s="401">
        <f>Daten!L14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CONCATENATE(Daten!I14, " ", Daten!J14)</f>
        <v xml:space="preserve"> </v>
      </c>
      <c r="B13" s="485"/>
      <c r="C13" s="485"/>
      <c r="D13" s="128"/>
      <c r="E13" s="128"/>
      <c r="F13" s="381" t="str">
        <f>CONCATENATE(Daten!M14," ",Daten!N14)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269"/>
      <c r="C14" s="269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269"/>
      <c r="C15" s="88">
        <f>Daten!E14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Daten!G14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269"/>
      <c r="N95" s="269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67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67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269" customFormat="1" ht="14.25" x14ac:dyDescent="0.2">
      <c r="A142" s="269" t="str">
        <f>A10</f>
        <v>Herr</v>
      </c>
    </row>
    <row r="143" spans="1:19" s="269" customFormat="1" ht="14.25" x14ac:dyDescent="0.2">
      <c r="A143" s="269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269" customFormat="1" ht="14.25" x14ac:dyDescent="0.2">
      <c r="A144" s="269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71"/>
      <c r="P156" s="272"/>
      <c r="Q156" s="272"/>
      <c r="R156" s="8"/>
      <c r="S156" s="8"/>
    </row>
    <row r="157" spans="1:19" s="76" customFormat="1" ht="14.25" x14ac:dyDescent="0.2">
      <c r="A157" s="269" t="s">
        <v>57</v>
      </c>
      <c r="B157" s="269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</row>
    <row r="158" spans="1:19" s="76" customFormat="1" ht="14.25" x14ac:dyDescent="0.2">
      <c r="A158" s="269" t="str">
        <f>H16</f>
        <v>Personenkraftwagentechnik</v>
      </c>
      <c r="B158" s="269"/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67"/>
      <c r="B183" s="267"/>
      <c r="C183" s="267"/>
      <c r="D183" s="267"/>
      <c r="E183" s="267"/>
      <c r="F183" s="267"/>
      <c r="G183" s="267"/>
      <c r="H183" s="267"/>
      <c r="I183" s="267"/>
      <c r="J183" s="267"/>
      <c r="K183" s="267"/>
      <c r="L183" s="267"/>
      <c r="M183" s="267"/>
      <c r="N183" s="267"/>
      <c r="O183" s="267"/>
      <c r="P183" s="155"/>
    </row>
    <row r="184" spans="1:17" s="89" customFormat="1" ht="15" x14ac:dyDescent="0.25">
      <c r="A184" s="273" t="s">
        <v>84</v>
      </c>
      <c r="B184" s="273"/>
      <c r="C184" s="273"/>
      <c r="D184" s="273"/>
      <c r="E184" s="273"/>
      <c r="F184" s="273"/>
      <c r="G184" s="273"/>
      <c r="H184" s="273"/>
      <c r="I184" s="273"/>
      <c r="J184" s="273"/>
      <c r="K184" s="273"/>
      <c r="L184" s="273"/>
      <c r="M184" s="273"/>
      <c r="N184" s="273"/>
      <c r="O184" s="273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P35:Q36"/>
    <mergeCell ref="P43:Q43"/>
    <mergeCell ref="L44:M53"/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56:K56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P48:P51"/>
    <mergeCell ref="Q48:Q51"/>
    <mergeCell ref="B44:C45"/>
    <mergeCell ref="H44:I45"/>
    <mergeCell ref="G50:K51"/>
    <mergeCell ref="B52:C53"/>
    <mergeCell ref="H52:I53"/>
    <mergeCell ref="N37:N53"/>
    <mergeCell ref="O37:O53"/>
    <mergeCell ref="P37:P42"/>
    <mergeCell ref="H48:I49"/>
    <mergeCell ref="J48:J49"/>
    <mergeCell ref="K48:K49"/>
    <mergeCell ref="Q37:Q42"/>
    <mergeCell ref="B47:C47"/>
    <mergeCell ref="J41:J42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J44:J45"/>
    <mergeCell ref="K44:K45"/>
    <mergeCell ref="B50:C50"/>
    <mergeCell ref="H21:I21"/>
    <mergeCell ref="R21:S21"/>
    <mergeCell ref="B22:O22"/>
    <mergeCell ref="K41:K42"/>
    <mergeCell ref="B26:C27"/>
    <mergeCell ref="B28:C29"/>
    <mergeCell ref="B43:M43"/>
    <mergeCell ref="K28:K29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R22:S22"/>
    <mergeCell ref="P24:P34"/>
    <mergeCell ref="Q24:Q34"/>
    <mergeCell ref="R24:R53"/>
    <mergeCell ref="S24:S53"/>
    <mergeCell ref="B30:M31"/>
    <mergeCell ref="L24:L29"/>
    <mergeCell ref="M24:M29"/>
    <mergeCell ref="F11:K11"/>
    <mergeCell ref="F12:K12"/>
    <mergeCell ref="A156:B156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</mergeCells>
  <phoneticPr fontId="4" type="noConversion"/>
  <conditionalFormatting sqref="E37:E42 E33:E34 E49:E53 E45:E47 E24:E29">
    <cfRule type="cellIs" dxfId="46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72" customFormat="1" ht="12.75" customHeight="1" x14ac:dyDescent="0.25">
      <c r="A7" s="267" t="s">
        <v>35</v>
      </c>
      <c r="C7" s="151">
        <f>Daten!A15</f>
        <v>5</v>
      </c>
      <c r="D7" s="152"/>
      <c r="E7" s="153"/>
      <c r="F7" s="153"/>
      <c r="G7" s="153"/>
      <c r="H7" s="153"/>
      <c r="I7" s="153"/>
      <c r="J7" s="268"/>
      <c r="K7" s="268"/>
      <c r="L7" s="268"/>
      <c r="M7" s="268"/>
      <c r="N7" s="268"/>
      <c r="O7" s="268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Daten!B15</f>
        <v>Herr</v>
      </c>
      <c r="B10" s="269"/>
      <c r="C10" s="269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CONCATENATE(Daten!D15, " ", Daten!C15)</f>
        <v xml:space="preserve"> </v>
      </c>
      <c r="B11" s="355"/>
      <c r="C11" s="355"/>
      <c r="D11" s="7"/>
      <c r="E11" s="7"/>
      <c r="F11" s="355">
        <f>Daten!K15</f>
        <v>0</v>
      </c>
      <c r="G11" s="354"/>
      <c r="H11" s="354"/>
      <c r="I11" s="354"/>
      <c r="J11" s="354"/>
      <c r="K11" s="354"/>
      <c r="L11" s="267"/>
      <c r="M11" s="267"/>
      <c r="N11" s="267"/>
      <c r="O11" s="267"/>
      <c r="P11" s="267"/>
      <c r="Q11" s="267"/>
      <c r="R11" s="267"/>
      <c r="S11" s="3"/>
    </row>
    <row r="12" spans="1:19" s="269" customFormat="1" ht="12.75" customHeight="1" x14ac:dyDescent="0.25">
      <c r="A12" s="486">
        <f>Daten!H15</f>
        <v>0</v>
      </c>
      <c r="B12" s="486"/>
      <c r="C12" s="486"/>
      <c r="D12" s="270"/>
      <c r="E12" s="270"/>
      <c r="F12" s="401">
        <f>Daten!L15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CONCATENATE(Daten!I15, " ", Daten!J15)</f>
        <v xml:space="preserve"> </v>
      </c>
      <c r="B13" s="485"/>
      <c r="C13" s="485"/>
      <c r="D13" s="128"/>
      <c r="E13" s="128"/>
      <c r="F13" s="381" t="str">
        <f>CONCATENATE(Daten!M15," ",Daten!N15)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269"/>
      <c r="C14" s="269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269"/>
      <c r="C15" s="88">
        <f>Daten!E15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Daten!G15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269"/>
      <c r="N95" s="269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67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67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269" customFormat="1" ht="14.25" x14ac:dyDescent="0.2">
      <c r="A142" s="269" t="str">
        <f>A10</f>
        <v>Herr</v>
      </c>
    </row>
    <row r="143" spans="1:19" s="269" customFormat="1" ht="14.25" x14ac:dyDescent="0.2">
      <c r="A143" s="269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269" customFormat="1" ht="14.25" x14ac:dyDescent="0.2">
      <c r="A144" s="269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71"/>
      <c r="P156" s="272"/>
      <c r="Q156" s="272"/>
      <c r="R156" s="8"/>
      <c r="S156" s="8"/>
    </row>
    <row r="157" spans="1:19" s="76" customFormat="1" ht="14.25" x14ac:dyDescent="0.2">
      <c r="A157" s="269" t="s">
        <v>57</v>
      </c>
      <c r="B157" s="269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</row>
    <row r="158" spans="1:19" s="76" customFormat="1" ht="14.25" x14ac:dyDescent="0.2">
      <c r="A158" s="269" t="str">
        <f>H16</f>
        <v>Personenkraftwagentechnik</v>
      </c>
      <c r="B158" s="269"/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67"/>
      <c r="B183" s="267"/>
      <c r="C183" s="267"/>
      <c r="D183" s="267"/>
      <c r="E183" s="267"/>
      <c r="F183" s="267"/>
      <c r="G183" s="267"/>
      <c r="H183" s="267"/>
      <c r="I183" s="267"/>
      <c r="J183" s="267"/>
      <c r="K183" s="267"/>
      <c r="L183" s="267"/>
      <c r="M183" s="267"/>
      <c r="N183" s="267"/>
      <c r="O183" s="267"/>
      <c r="P183" s="155"/>
    </row>
    <row r="184" spans="1:17" s="89" customFormat="1" ht="15" x14ac:dyDescent="0.25">
      <c r="A184" s="273" t="s">
        <v>84</v>
      </c>
      <c r="B184" s="273"/>
      <c r="C184" s="273"/>
      <c r="D184" s="273"/>
      <c r="E184" s="273"/>
      <c r="F184" s="273"/>
      <c r="G184" s="273"/>
      <c r="H184" s="273"/>
      <c r="I184" s="273"/>
      <c r="J184" s="273"/>
      <c r="K184" s="273"/>
      <c r="L184" s="273"/>
      <c r="M184" s="273"/>
      <c r="N184" s="273"/>
      <c r="O184" s="273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P35:Q36"/>
    <mergeCell ref="P43:Q43"/>
    <mergeCell ref="L44:M53"/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56:K56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P48:P51"/>
    <mergeCell ref="Q48:Q51"/>
    <mergeCell ref="B44:C45"/>
    <mergeCell ref="H44:I45"/>
    <mergeCell ref="G50:K51"/>
    <mergeCell ref="B52:C53"/>
    <mergeCell ref="H52:I53"/>
    <mergeCell ref="N37:N53"/>
    <mergeCell ref="O37:O53"/>
    <mergeCell ref="P37:P42"/>
    <mergeCell ref="H48:I49"/>
    <mergeCell ref="J48:J49"/>
    <mergeCell ref="K48:K49"/>
    <mergeCell ref="Q37:Q42"/>
    <mergeCell ref="B47:C47"/>
    <mergeCell ref="J41:J42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J44:J45"/>
    <mergeCell ref="K44:K45"/>
    <mergeCell ref="B50:C50"/>
    <mergeCell ref="H21:I21"/>
    <mergeCell ref="R21:S21"/>
    <mergeCell ref="B22:O22"/>
    <mergeCell ref="K41:K42"/>
    <mergeCell ref="B26:C27"/>
    <mergeCell ref="B28:C29"/>
    <mergeCell ref="B43:M43"/>
    <mergeCell ref="K28:K29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R22:S22"/>
    <mergeCell ref="P24:P34"/>
    <mergeCell ref="Q24:Q34"/>
    <mergeCell ref="R24:R53"/>
    <mergeCell ref="S24:S53"/>
    <mergeCell ref="B30:M31"/>
    <mergeCell ref="L24:L29"/>
    <mergeCell ref="M24:M29"/>
    <mergeCell ref="F11:K11"/>
    <mergeCell ref="F12:K12"/>
    <mergeCell ref="A156:B156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</mergeCells>
  <phoneticPr fontId="4" type="noConversion"/>
  <conditionalFormatting sqref="E37:E42 E33:E34 E49:E53 E45:E47 E24:E29">
    <cfRule type="cellIs" dxfId="45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98"/>
  <sheetViews>
    <sheetView zoomScaleNormal="100" workbookViewId="0">
      <selection activeCell="B30" sqref="B30:M31"/>
    </sheetView>
  </sheetViews>
  <sheetFormatPr baseColWidth="10" defaultRowHeight="12.75" x14ac:dyDescent="0.2"/>
  <cols>
    <col min="1" max="1" width="2.7109375" style="1" customWidth="1"/>
    <col min="2" max="2" width="17.28515625" style="1" customWidth="1"/>
    <col min="3" max="3" width="20.5703125" style="1" customWidth="1"/>
    <col min="4" max="4" width="9.28515625" style="1" customWidth="1"/>
    <col min="5" max="5" width="8.42578125" style="1" customWidth="1"/>
    <col min="6" max="6" width="4.42578125" style="1" customWidth="1"/>
    <col min="7" max="7" width="6.42578125" style="1" customWidth="1"/>
    <col min="8" max="8" width="4.42578125" style="1" customWidth="1"/>
    <col min="9" max="9" width="5.7109375" style="6" customWidth="1"/>
    <col min="10" max="10" width="7.28515625" style="1" customWidth="1"/>
    <col min="11" max="11" width="4.42578125" style="1" customWidth="1"/>
    <col min="12" max="12" width="7.140625" style="1" customWidth="1"/>
    <col min="13" max="13" width="4.42578125" style="1" customWidth="1"/>
    <col min="14" max="14" width="7.140625" style="1" customWidth="1"/>
    <col min="15" max="15" width="4.42578125" style="1" customWidth="1"/>
    <col min="16" max="16" width="7" style="1" customWidth="1"/>
    <col min="17" max="17" width="8" style="1" customWidth="1"/>
    <col min="18" max="18" width="7.28515625" style="1" customWidth="1"/>
    <col min="19" max="19" width="4.85546875" style="1" customWidth="1"/>
    <col min="20" max="16384" width="11.42578125" style="1"/>
  </cols>
  <sheetData>
    <row r="1" spans="1:19" s="105" customFormat="1" ht="24" customHeight="1" x14ac:dyDescent="0.35">
      <c r="A1" s="105" t="s">
        <v>45</v>
      </c>
    </row>
    <row r="2" spans="1:19" s="17" customFormat="1" ht="15" customHeight="1" x14ac:dyDescent="0.25">
      <c r="A2" s="16" t="s">
        <v>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29"/>
      <c r="N2" s="379" t="s">
        <v>63</v>
      </c>
      <c r="O2" s="379"/>
      <c r="P2" s="379"/>
      <c r="Q2" s="379"/>
      <c r="R2" s="379"/>
      <c r="S2" s="379"/>
    </row>
    <row r="3" spans="1:19" s="94" customFormat="1" ht="15" customHeight="1" x14ac:dyDescent="0.2">
      <c r="A3" s="91" t="str">
        <f>Einstellungen!F9</f>
        <v>Teil 1</v>
      </c>
      <c r="B3" s="91"/>
      <c r="C3" s="147">
        <f>Einstellungen!I9</f>
        <v>0</v>
      </c>
      <c r="D3" s="92"/>
      <c r="E3" s="92"/>
      <c r="F3" s="92"/>
      <c r="G3" s="92"/>
      <c r="H3" s="92"/>
      <c r="I3" s="92"/>
      <c r="J3" s="93"/>
      <c r="K3" s="93"/>
      <c r="L3" s="93"/>
      <c r="M3" s="130"/>
      <c r="N3" s="379" t="s">
        <v>64</v>
      </c>
      <c r="O3" s="379"/>
      <c r="P3" s="379"/>
      <c r="Q3" s="379"/>
      <c r="R3" s="379"/>
      <c r="S3" s="379"/>
    </row>
    <row r="4" spans="1:19" s="94" customFormat="1" ht="15" customHeight="1" x14ac:dyDescent="0.2">
      <c r="A4" s="91" t="str">
        <f>Einstellungen!F10</f>
        <v>Teil 2</v>
      </c>
      <c r="B4" s="91"/>
      <c r="C4" s="147">
        <f>Einstellungen!I10</f>
        <v>0</v>
      </c>
      <c r="D4" s="92"/>
      <c r="E4" s="92"/>
      <c r="F4" s="92"/>
      <c r="G4" s="92"/>
      <c r="H4" s="92"/>
      <c r="I4" s="92"/>
      <c r="J4" s="93"/>
      <c r="K4" s="93"/>
      <c r="L4" s="93"/>
      <c r="M4" s="130"/>
      <c r="N4" s="379" t="s">
        <v>65</v>
      </c>
      <c r="O4" s="379"/>
      <c r="P4" s="379"/>
      <c r="Q4" s="379"/>
      <c r="R4" s="379"/>
      <c r="S4" s="379"/>
    </row>
    <row r="5" spans="1:19" s="45" customFormat="1" ht="15" customHeight="1" x14ac:dyDescent="0.2">
      <c r="B5" s="109"/>
      <c r="C5" s="109"/>
      <c r="D5" s="110"/>
      <c r="E5" s="110"/>
      <c r="F5" s="110"/>
      <c r="G5" s="110"/>
      <c r="H5" s="110"/>
      <c r="I5" s="110"/>
      <c r="J5" s="111"/>
      <c r="K5" s="111"/>
      <c r="L5" s="111"/>
      <c r="M5" s="131"/>
      <c r="N5" s="380" t="s">
        <v>66</v>
      </c>
      <c r="O5" s="380"/>
      <c r="P5" s="380"/>
      <c r="Q5" s="380"/>
      <c r="R5" s="380"/>
      <c r="S5" s="380"/>
    </row>
    <row r="6" spans="1:19" ht="15" customHeight="1" x14ac:dyDescent="0.25">
      <c r="A6" s="45"/>
      <c r="B6" s="8"/>
      <c r="C6" s="8"/>
      <c r="D6" s="7"/>
      <c r="E6" s="7"/>
      <c r="F6" s="7"/>
      <c r="G6" s="7"/>
      <c r="H6" s="7"/>
      <c r="I6" s="7"/>
      <c r="J6" s="2"/>
      <c r="K6" s="2"/>
      <c r="L6" s="2"/>
      <c r="M6" s="132"/>
      <c r="N6" s="380" t="s">
        <v>67</v>
      </c>
      <c r="O6" s="380"/>
      <c r="P6" s="380"/>
      <c r="Q6" s="380"/>
      <c r="R6" s="380"/>
      <c r="S6" s="380"/>
    </row>
    <row r="7" spans="1:19" s="272" customFormat="1" ht="12.75" customHeight="1" x14ac:dyDescent="0.25">
      <c r="A7" s="267" t="s">
        <v>35</v>
      </c>
      <c r="C7" s="151">
        <f>Daten!A16</f>
        <v>6</v>
      </c>
      <c r="D7" s="152"/>
      <c r="E7" s="153"/>
      <c r="F7" s="153"/>
      <c r="G7" s="153"/>
      <c r="H7" s="153"/>
      <c r="I7" s="153"/>
      <c r="J7" s="268"/>
      <c r="K7" s="268"/>
      <c r="L7" s="268"/>
      <c r="M7" s="268"/>
      <c r="N7" s="268"/>
      <c r="O7" s="268"/>
      <c r="P7" s="149"/>
      <c r="Q7" s="150"/>
      <c r="R7" s="150"/>
      <c r="S7" s="150"/>
    </row>
    <row r="8" spans="1:19" ht="12.75" customHeight="1" x14ac:dyDescent="0.25">
      <c r="A8" s="76"/>
      <c r="B8" s="8"/>
      <c r="C8" s="78"/>
      <c r="D8" s="72"/>
      <c r="E8" s="7"/>
      <c r="F8" s="7"/>
      <c r="G8" s="7"/>
      <c r="H8" s="7"/>
      <c r="I8" s="7"/>
      <c r="J8" s="2"/>
      <c r="K8" s="2"/>
      <c r="L8" s="2"/>
      <c r="M8" s="2"/>
      <c r="N8" s="2"/>
      <c r="O8" s="2"/>
      <c r="P8" s="10"/>
      <c r="Q8" s="11"/>
      <c r="R8" s="3"/>
      <c r="S8" s="3"/>
    </row>
    <row r="9" spans="1:19" s="113" customFormat="1" ht="12.75" customHeight="1" x14ac:dyDescent="0.15">
      <c r="A9" s="113" t="s">
        <v>62</v>
      </c>
      <c r="B9" s="114"/>
      <c r="C9" s="115"/>
      <c r="D9" s="115"/>
      <c r="E9" s="116"/>
      <c r="F9" s="114" t="s">
        <v>61</v>
      </c>
      <c r="G9" s="116"/>
      <c r="H9" s="116"/>
      <c r="I9" s="116"/>
      <c r="J9" s="117"/>
      <c r="K9" s="117"/>
      <c r="L9" s="117"/>
      <c r="M9" s="117"/>
      <c r="N9" s="117"/>
      <c r="O9" s="117"/>
      <c r="P9" s="118"/>
      <c r="Q9" s="119"/>
      <c r="R9" s="120"/>
      <c r="S9" s="120"/>
    </row>
    <row r="10" spans="1:19" ht="12.75" customHeight="1" x14ac:dyDescent="0.25">
      <c r="A10" s="17" t="str">
        <f>Daten!B16</f>
        <v>Herr</v>
      </c>
      <c r="B10" s="269"/>
      <c r="C10" s="269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10"/>
      <c r="Q10" s="11"/>
      <c r="R10" s="3"/>
      <c r="S10" s="3"/>
    </row>
    <row r="11" spans="1:19" ht="12.75" customHeight="1" x14ac:dyDescent="0.2">
      <c r="A11" s="355" t="str">
        <f>CONCATENATE(Daten!D16, " ", Daten!C16)</f>
        <v xml:space="preserve"> </v>
      </c>
      <c r="B11" s="355"/>
      <c r="C11" s="355"/>
      <c r="D11" s="7"/>
      <c r="E11" s="7"/>
      <c r="F11" s="355">
        <f>Daten!K16</f>
        <v>0</v>
      </c>
      <c r="G11" s="354"/>
      <c r="H11" s="354"/>
      <c r="I11" s="354"/>
      <c r="J11" s="354"/>
      <c r="K11" s="354"/>
      <c r="L11" s="267"/>
      <c r="M11" s="267"/>
      <c r="N11" s="267"/>
      <c r="O11" s="267"/>
      <c r="P11" s="267"/>
      <c r="Q11" s="267"/>
      <c r="R11" s="267"/>
      <c r="S11" s="3"/>
    </row>
    <row r="12" spans="1:19" s="269" customFormat="1" ht="12.75" customHeight="1" x14ac:dyDescent="0.25">
      <c r="A12" s="486">
        <f>Daten!H16</f>
        <v>0</v>
      </c>
      <c r="B12" s="486"/>
      <c r="C12" s="486"/>
      <c r="D12" s="270"/>
      <c r="E12" s="270"/>
      <c r="F12" s="401">
        <f>Daten!L16</f>
        <v>0</v>
      </c>
      <c r="G12" s="402"/>
      <c r="H12" s="402"/>
      <c r="I12" s="402"/>
      <c r="J12" s="402"/>
      <c r="K12" s="402"/>
      <c r="L12" s="122"/>
      <c r="M12" s="122"/>
      <c r="N12" s="122"/>
      <c r="O12" s="122"/>
      <c r="P12" s="122"/>
      <c r="Q12" s="123"/>
      <c r="R12" s="124"/>
      <c r="S12" s="124"/>
    </row>
    <row r="13" spans="1:19" s="2" customFormat="1" ht="13.5" customHeight="1" x14ac:dyDescent="0.25">
      <c r="A13" s="485" t="str">
        <f>CONCATENATE(Daten!I16, " ", Daten!J16)</f>
        <v xml:space="preserve"> </v>
      </c>
      <c r="B13" s="485"/>
      <c r="C13" s="485"/>
      <c r="D13" s="128"/>
      <c r="E13" s="128"/>
      <c r="F13" s="381" t="str">
        <f>CONCATENATE(Daten!M16," ",Daten!N16)</f>
        <v xml:space="preserve"> </v>
      </c>
      <c r="G13" s="381"/>
      <c r="H13" s="381"/>
      <c r="I13" s="381"/>
      <c r="J13" s="381"/>
      <c r="K13" s="381"/>
      <c r="P13" s="125"/>
      <c r="Q13" s="126"/>
      <c r="R13" s="127"/>
      <c r="S13" s="127"/>
    </row>
    <row r="14" spans="1:19" ht="12.75" customHeight="1" x14ac:dyDescent="0.25">
      <c r="A14" s="76"/>
      <c r="B14" s="269"/>
      <c r="C14" s="269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10"/>
      <c r="Q14" s="11"/>
      <c r="R14" s="3"/>
      <c r="S14" s="3"/>
    </row>
    <row r="15" spans="1:19" ht="12.75" customHeight="1" x14ac:dyDescent="0.25">
      <c r="A15" s="45" t="s">
        <v>38</v>
      </c>
      <c r="B15" s="269"/>
      <c r="C15" s="88">
        <f>Daten!E16</f>
        <v>0</v>
      </c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10"/>
      <c r="Q15" s="11"/>
      <c r="R15" s="3"/>
      <c r="S15" s="3"/>
    </row>
    <row r="16" spans="1:19" ht="12.75" customHeight="1" x14ac:dyDescent="0.25">
      <c r="A16" s="45" t="s">
        <v>47</v>
      </c>
      <c r="B16" s="8"/>
      <c r="C16" s="88">
        <f>Daten!G16</f>
        <v>0</v>
      </c>
      <c r="D16" s="7"/>
      <c r="E16" s="7"/>
      <c r="F16" s="148" t="s">
        <v>77</v>
      </c>
      <c r="G16" s="7"/>
      <c r="H16" s="148" t="str">
        <f>Einstellungen!F11</f>
        <v>Personenkraftwagentechnik</v>
      </c>
      <c r="I16" s="7"/>
      <c r="J16" s="2"/>
      <c r="K16" s="2"/>
      <c r="L16" s="2"/>
      <c r="M16" s="2"/>
      <c r="N16" s="2"/>
      <c r="O16" s="2"/>
      <c r="P16" s="10"/>
      <c r="Q16" s="11"/>
      <c r="R16" s="3"/>
      <c r="S16" s="3"/>
    </row>
    <row r="17" spans="1:19" ht="12.75" customHeight="1" x14ac:dyDescent="0.25">
      <c r="A17" s="45"/>
      <c r="B17" s="8"/>
      <c r="C17" s="74"/>
      <c r="D17" s="7"/>
      <c r="E17" s="7"/>
      <c r="F17" s="7"/>
      <c r="G17" s="7"/>
      <c r="H17" s="7"/>
      <c r="I17" s="7"/>
      <c r="J17" s="2"/>
      <c r="K17" s="2"/>
      <c r="L17" s="2"/>
      <c r="M17" s="2"/>
      <c r="N17" s="2"/>
      <c r="O17" s="2"/>
      <c r="P17" s="10"/>
      <c r="Q17" s="11"/>
      <c r="R17" s="3"/>
      <c r="S17" s="3"/>
    </row>
    <row r="18" spans="1:19" ht="19.5" customHeight="1" x14ac:dyDescent="0.25">
      <c r="A18" s="146" t="s">
        <v>78</v>
      </c>
      <c r="B18" s="8"/>
      <c r="C18" s="74"/>
      <c r="D18" s="7"/>
      <c r="E18" s="7"/>
      <c r="F18" s="7"/>
      <c r="G18" s="7"/>
      <c r="H18" s="7"/>
      <c r="I18" s="7"/>
      <c r="J18" s="2"/>
      <c r="K18" s="2"/>
      <c r="L18" s="2"/>
      <c r="M18" s="2"/>
      <c r="N18" s="2"/>
      <c r="O18" s="2"/>
      <c r="P18" s="10"/>
      <c r="Q18" s="11"/>
      <c r="R18" s="3"/>
      <c r="S18" s="3"/>
    </row>
    <row r="19" spans="1:19" ht="13.5" customHeight="1" x14ac:dyDescent="0.25">
      <c r="A19" s="2"/>
      <c r="B19" s="8"/>
      <c r="C19" s="74"/>
      <c r="D19" s="7"/>
      <c r="E19" s="7"/>
      <c r="F19" s="7"/>
      <c r="G19" s="7"/>
      <c r="H19" s="7"/>
      <c r="I19" s="7"/>
      <c r="J19" s="2"/>
      <c r="K19" s="2"/>
      <c r="L19" s="2"/>
      <c r="M19" s="2"/>
      <c r="N19" s="2"/>
      <c r="O19" s="2"/>
      <c r="P19" s="10"/>
      <c r="Q19" s="11"/>
      <c r="R19" s="3"/>
      <c r="S19" s="3"/>
    </row>
    <row r="20" spans="1:19" s="13" customFormat="1" ht="12.75" customHeight="1" x14ac:dyDescent="0.2">
      <c r="D20" s="14"/>
      <c r="E20" s="4" t="s">
        <v>12</v>
      </c>
      <c r="F20" s="406" t="s">
        <v>131</v>
      </c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18"/>
      <c r="R20" s="477"/>
      <c r="S20" s="477"/>
    </row>
    <row r="21" spans="1:19" s="12" customFormat="1" ht="12.75" customHeight="1" thickBot="1" x14ac:dyDescent="0.25">
      <c r="A21" s="15"/>
      <c r="B21" s="5" t="s">
        <v>1</v>
      </c>
      <c r="C21" s="5"/>
      <c r="D21" s="5"/>
      <c r="E21" s="5" t="s">
        <v>11</v>
      </c>
      <c r="F21" s="5" t="s">
        <v>10</v>
      </c>
      <c r="G21" s="5" t="s">
        <v>0</v>
      </c>
      <c r="H21" s="407" t="s">
        <v>1</v>
      </c>
      <c r="I21" s="407"/>
      <c r="J21" s="5" t="s">
        <v>11</v>
      </c>
      <c r="K21" s="5" t="s">
        <v>10</v>
      </c>
      <c r="L21" s="5" t="s">
        <v>11</v>
      </c>
      <c r="M21" s="5" t="s">
        <v>10</v>
      </c>
      <c r="N21" s="5" t="s">
        <v>11</v>
      </c>
      <c r="O21" s="5" t="s">
        <v>10</v>
      </c>
      <c r="P21" s="5"/>
      <c r="Q21" s="18"/>
      <c r="R21" s="477"/>
      <c r="S21" s="477"/>
    </row>
    <row r="22" spans="1:19" s="12" customFormat="1" ht="13.5" customHeight="1" thickBot="1" x14ac:dyDescent="0.25">
      <c r="A22" s="502" t="s">
        <v>15</v>
      </c>
      <c r="B22" s="478" t="s">
        <v>116</v>
      </c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80"/>
      <c r="O22" s="481"/>
      <c r="P22" s="5"/>
      <c r="Q22" s="18" t="s">
        <v>13</v>
      </c>
      <c r="R22" s="477" t="s">
        <v>14</v>
      </c>
      <c r="S22" s="477"/>
    </row>
    <row r="23" spans="1:19" ht="13.5" customHeight="1" thickBot="1" x14ac:dyDescent="0.25">
      <c r="A23" s="503"/>
      <c r="B23" s="403" t="s">
        <v>92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5"/>
      <c r="N23" s="79"/>
      <c r="O23" s="80"/>
      <c r="P23" s="5" t="s">
        <v>0</v>
      </c>
      <c r="Q23" s="5" t="s">
        <v>5</v>
      </c>
      <c r="R23" s="4" t="s">
        <v>5</v>
      </c>
      <c r="S23" s="4" t="s">
        <v>10</v>
      </c>
    </row>
    <row r="24" spans="1:19" x14ac:dyDescent="0.2">
      <c r="A24" s="503"/>
      <c r="B24" s="425" t="s">
        <v>93</v>
      </c>
      <c r="C24" s="426"/>
      <c r="D24" s="164" t="s">
        <v>70</v>
      </c>
      <c r="E24" s="71"/>
      <c r="F24" s="84" t="str">
        <f>IF(E24&lt;30,"6",IF(E24&lt;50,"5",IF(E24&lt;67,"4",IF(E24&lt;81,"3",IF(E24&lt;92,"2",IF(E24&lt;=100,"1"))))))</f>
        <v>6</v>
      </c>
      <c r="G24" s="133">
        <f>Einstellungen!J19</f>
        <v>0.85</v>
      </c>
      <c r="H24" s="384"/>
      <c r="I24" s="385"/>
      <c r="J24" s="382">
        <f>IF(AND(E24&lt;=100,E25&gt;=1),N66,E24)</f>
        <v>0</v>
      </c>
      <c r="K24" s="391" t="str">
        <f>IF(J24&lt;30,"6",IF(J24&lt;50,"5",IF(J24&lt;67,"4",IF(J24&lt;81,"3",IF(J24&lt;92,"2",IF(J24&lt;=100,"1"))))))</f>
        <v>6</v>
      </c>
      <c r="L24" s="349">
        <f>(J24+J26+J28)/3</f>
        <v>0</v>
      </c>
      <c r="M24" s="351" t="str">
        <f>IF(L24&lt;30,"6",IF(L24&lt;50,"5",IF(L24&lt;67,"4",IF(L24&lt;81,"3",IF(L24&lt;92,"2",IF(L24&lt;101,"1"))))))</f>
        <v>6</v>
      </c>
      <c r="N24" s="398">
        <f>(L24+L33)/2</f>
        <v>0</v>
      </c>
      <c r="O24" s="393" t="str">
        <f>IF(N24&lt;30,"6",IF(N24&lt;50,"5",IF(N24&lt;67,"4",IF(N24&lt;81,"3",IF(N24&lt;92,"2",IF(N24&lt;101,"1"))))))</f>
        <v>6</v>
      </c>
      <c r="P24" s="441">
        <v>0.35</v>
      </c>
      <c r="Q24" s="444">
        <f>N24*P24</f>
        <v>0</v>
      </c>
      <c r="R24" s="521">
        <f>Q24+Q37+Q44+Q48+Q52</f>
        <v>0</v>
      </c>
      <c r="S24" s="393" t="str">
        <f>IF(R24&lt;30,"6",IF(R24&lt;50,"5",IF(R24&lt;67,"4",IF(R24&lt;81,"3",IF(R24&lt;92,"2",IF(R24&lt;101,"1"))))))</f>
        <v>6</v>
      </c>
    </row>
    <row r="25" spans="1:19" ht="13.5" thickBot="1" x14ac:dyDescent="0.25">
      <c r="A25" s="503"/>
      <c r="B25" s="427"/>
      <c r="C25" s="428"/>
      <c r="D25" s="162" t="s">
        <v>72</v>
      </c>
      <c r="E25" s="244"/>
      <c r="F25" s="137" t="str">
        <f>IF(E25=0,"",IF(E25&lt;30,"6",IF(E25&lt;50,"5",IF(E25&lt;67,"4",IF(E25&lt;81,"3",IF(E25&lt;92,"2",IF(E25&lt;=100,"1")))))))</f>
        <v/>
      </c>
      <c r="G25" s="192">
        <f>Einstellungen!J20</f>
        <v>0.15</v>
      </c>
      <c r="H25" s="386"/>
      <c r="I25" s="387"/>
      <c r="J25" s="383"/>
      <c r="K25" s="447"/>
      <c r="L25" s="350"/>
      <c r="M25" s="352"/>
      <c r="N25" s="399"/>
      <c r="O25" s="394"/>
      <c r="P25" s="442"/>
      <c r="Q25" s="445"/>
      <c r="R25" s="522"/>
      <c r="S25" s="394"/>
    </row>
    <row r="26" spans="1:19" x14ac:dyDescent="0.2">
      <c r="A26" s="503"/>
      <c r="B26" s="425" t="s">
        <v>94</v>
      </c>
      <c r="C26" s="426"/>
      <c r="D26" s="164" t="s">
        <v>70</v>
      </c>
      <c r="E26" s="71"/>
      <c r="F26" s="84" t="str">
        <f>IF(E26&lt;30,"6",IF(E26&lt;50,"5",IF(E26&lt;67,"4",IF(E26&lt;81,"3",IF(E26&lt;92,"2",IF(E26&lt;=100,"1"))))))</f>
        <v>6</v>
      </c>
      <c r="G26" s="193">
        <f>G24</f>
        <v>0.85</v>
      </c>
      <c r="H26" s="384"/>
      <c r="I26" s="385"/>
      <c r="J26" s="382">
        <f>IF(AND(E26&lt;=100,E27&gt;=1),N67,E26)</f>
        <v>0</v>
      </c>
      <c r="K26" s="391" t="str">
        <f>IF(J26&lt;30,"6",IF(J26&lt;50,"5",IF(J26&lt;67,"4",IF(J26&lt;81,"3",IF(J26&lt;92,"2",IF(J26&lt;=100,"1"))))))</f>
        <v>6</v>
      </c>
      <c r="L26" s="350"/>
      <c r="M26" s="352"/>
      <c r="N26" s="399"/>
      <c r="O26" s="394"/>
      <c r="P26" s="442"/>
      <c r="Q26" s="445"/>
      <c r="R26" s="522"/>
      <c r="S26" s="394"/>
    </row>
    <row r="27" spans="1:19" ht="13.5" thickBot="1" x14ac:dyDescent="0.25">
      <c r="A27" s="503"/>
      <c r="B27" s="427"/>
      <c r="C27" s="428"/>
      <c r="D27" s="162" t="s">
        <v>72</v>
      </c>
      <c r="E27" s="244"/>
      <c r="F27" s="137" t="str">
        <f>IF(E27=0,"",IF(E27&lt;30,"6",IF(E27&lt;50,"5",IF(E27&lt;67,"4",IF(E27&lt;81,"3",IF(E27&lt;92,"2",IF(E27&lt;=100,"1")))))))</f>
        <v/>
      </c>
      <c r="G27" s="194">
        <f>G25</f>
        <v>0.15</v>
      </c>
      <c r="H27" s="386"/>
      <c r="I27" s="387"/>
      <c r="J27" s="383"/>
      <c r="K27" s="447"/>
      <c r="L27" s="350"/>
      <c r="M27" s="352"/>
      <c r="N27" s="399"/>
      <c r="O27" s="394"/>
      <c r="P27" s="442"/>
      <c r="Q27" s="445"/>
      <c r="R27" s="522"/>
      <c r="S27" s="394"/>
    </row>
    <row r="28" spans="1:19" x14ac:dyDescent="0.2">
      <c r="A28" s="503"/>
      <c r="B28" s="425" t="s">
        <v>95</v>
      </c>
      <c r="C28" s="426"/>
      <c r="D28" s="164" t="s">
        <v>70</v>
      </c>
      <c r="E28" s="71"/>
      <c r="F28" s="84" t="str">
        <f>IF(E28&lt;30,"6",IF(E28&lt;50,"5",IF(E28&lt;67,"4",IF(E28&lt;81,"3",IF(E28&lt;92,"2",IF(E28&lt;=100,"1"))))))</f>
        <v>6</v>
      </c>
      <c r="G28" s="133">
        <f>G24</f>
        <v>0.85</v>
      </c>
      <c r="H28" s="384"/>
      <c r="I28" s="385"/>
      <c r="J28" s="382">
        <f>IF(AND(E28&lt;=100,E29&gt;=1),N68,E28)</f>
        <v>0</v>
      </c>
      <c r="K28" s="391" t="str">
        <f>IF(J28&lt;30,"6",IF(J28&lt;50,"5",IF(J28&lt;67,"4",IF(J28&lt;81,"3",IF(J28&lt;92,"2",IF(J28&lt;=100,"1"))))))</f>
        <v>6</v>
      </c>
      <c r="L28" s="350"/>
      <c r="M28" s="352"/>
      <c r="N28" s="399"/>
      <c r="O28" s="394"/>
      <c r="P28" s="442"/>
      <c r="Q28" s="445"/>
      <c r="R28" s="522"/>
      <c r="S28" s="394"/>
    </row>
    <row r="29" spans="1:19" ht="13.5" thickBot="1" x14ac:dyDescent="0.25">
      <c r="A29" s="503"/>
      <c r="B29" s="429"/>
      <c r="C29" s="430"/>
      <c r="D29" s="163" t="s">
        <v>72</v>
      </c>
      <c r="E29" s="310"/>
      <c r="F29" s="311" t="str">
        <f>IF(E29=0,"",IF(E29&lt;30,"6",IF(E29&lt;50,"5",IF(E29&lt;67,"4",IF(E29&lt;81,"3",IF(E29&lt;92,"2",IF(E29&lt;=100,"1")))))))</f>
        <v/>
      </c>
      <c r="G29" s="312">
        <f>G25</f>
        <v>0.15</v>
      </c>
      <c r="H29" s="389"/>
      <c r="I29" s="390"/>
      <c r="J29" s="388"/>
      <c r="K29" s="392"/>
      <c r="L29" s="350"/>
      <c r="M29" s="352"/>
      <c r="N29" s="399"/>
      <c r="O29" s="394"/>
      <c r="P29" s="442"/>
      <c r="Q29" s="445"/>
      <c r="R29" s="522"/>
      <c r="S29" s="394"/>
    </row>
    <row r="30" spans="1:19" x14ac:dyDescent="0.2">
      <c r="A30" s="503"/>
      <c r="B30" s="343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5"/>
      <c r="N30" s="399"/>
      <c r="O30" s="394"/>
      <c r="P30" s="442"/>
      <c r="Q30" s="445"/>
      <c r="R30" s="522"/>
      <c r="S30" s="394"/>
    </row>
    <row r="31" spans="1:19" ht="13.5" thickBot="1" x14ac:dyDescent="0.25">
      <c r="A31" s="503"/>
      <c r="B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8"/>
      <c r="N31" s="399"/>
      <c r="O31" s="394"/>
      <c r="P31" s="442"/>
      <c r="Q31" s="445"/>
      <c r="R31" s="522"/>
      <c r="S31" s="394"/>
    </row>
    <row r="32" spans="1:19" ht="13.5" thickBot="1" x14ac:dyDescent="0.25">
      <c r="A32" s="503"/>
      <c r="B32" s="434" t="s">
        <v>91</v>
      </c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6"/>
      <c r="N32" s="399"/>
      <c r="O32" s="394"/>
      <c r="P32" s="442"/>
      <c r="Q32" s="445"/>
      <c r="R32" s="522"/>
      <c r="S32" s="394"/>
    </row>
    <row r="33" spans="1:19" ht="13.5" thickBot="1" x14ac:dyDescent="0.25">
      <c r="A33" s="503"/>
      <c r="B33" s="431" t="s">
        <v>101</v>
      </c>
      <c r="C33" s="528"/>
      <c r="D33" s="529"/>
      <c r="E33" s="195"/>
      <c r="F33" s="196" t="str">
        <f>IF(E33&lt;30,"6",IF(E33&lt;50,"5",IF(E33&lt;67,"4",IF(E33&lt;81,"3",IF(E33&lt;92,"2",IF(E33&lt;=100,"1"))))))</f>
        <v>6</v>
      </c>
      <c r="G33" s="197">
        <v>1</v>
      </c>
      <c r="H33" s="188"/>
      <c r="I33" s="188"/>
      <c r="J33" s="188"/>
      <c r="K33" s="189"/>
      <c r="L33" s="505">
        <f>(E33+E34)/2</f>
        <v>0</v>
      </c>
      <c r="M33" s="396" t="str">
        <f>IF(L33&lt;30,"6",IF(L33&lt;50,"5",IF(L33&lt;67,"4",IF(L33&lt;81,"3",IF(L33&lt;92,"2",IF(L33&lt;101,"1"))))))</f>
        <v>6</v>
      </c>
      <c r="N33" s="399"/>
      <c r="O33" s="394"/>
      <c r="P33" s="442"/>
      <c r="Q33" s="445"/>
      <c r="R33" s="522"/>
      <c r="S33" s="394"/>
    </row>
    <row r="34" spans="1:19" ht="13.5" thickBot="1" x14ac:dyDescent="0.25">
      <c r="A34" s="504"/>
      <c r="B34" s="431" t="s">
        <v>102</v>
      </c>
      <c r="C34" s="432"/>
      <c r="D34" s="433"/>
      <c r="E34" s="195"/>
      <c r="F34" s="196" t="str">
        <f>IF(E34&lt;30,"6",IF(E34&lt;50,"5",IF(E34&lt;67,"4",IF(E34&lt;81,"3",IF(E34&lt;92,"2",IF(E34&lt;=100,"1"))))))</f>
        <v>6</v>
      </c>
      <c r="G34" s="197">
        <v>1</v>
      </c>
      <c r="H34" s="190"/>
      <c r="I34" s="190"/>
      <c r="J34" s="190"/>
      <c r="K34" s="191"/>
      <c r="L34" s="506"/>
      <c r="M34" s="397"/>
      <c r="N34" s="400"/>
      <c r="O34" s="395"/>
      <c r="P34" s="443"/>
      <c r="Q34" s="446"/>
      <c r="R34" s="522"/>
      <c r="S34" s="394"/>
    </row>
    <row r="35" spans="1:19" ht="13.5" customHeight="1" thickBot="1" x14ac:dyDescent="0.25">
      <c r="A35" s="507" t="s">
        <v>16</v>
      </c>
      <c r="B35" s="490" t="s">
        <v>42</v>
      </c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1"/>
      <c r="P35" s="450"/>
      <c r="Q35" s="451"/>
      <c r="R35" s="522"/>
      <c r="S35" s="394"/>
    </row>
    <row r="36" spans="1:19" ht="13.5" customHeight="1" thickBot="1" x14ac:dyDescent="0.25">
      <c r="A36" s="508"/>
      <c r="B36" s="487" t="s">
        <v>75</v>
      </c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9"/>
      <c r="N36" s="81"/>
      <c r="O36" s="82"/>
      <c r="P36" s="452"/>
      <c r="Q36" s="453"/>
      <c r="R36" s="522"/>
      <c r="S36" s="394"/>
    </row>
    <row r="37" spans="1:19" ht="12.75" customHeight="1" x14ac:dyDescent="0.2">
      <c r="A37" s="508"/>
      <c r="B37" s="426" t="s">
        <v>96</v>
      </c>
      <c r="C37" s="468"/>
      <c r="D37" s="161" t="s">
        <v>70</v>
      </c>
      <c r="E37" s="71"/>
      <c r="F37" s="84" t="str">
        <f>IF(J37&lt;30,"6",IF(J37&lt;50,"5",IF(J37&lt;67,"4",IF(J37&lt;81,"3",IF(J37&lt;92,"2",IF(J37&lt;=100,"1"))))))</f>
        <v>6</v>
      </c>
      <c r="G37" s="133">
        <f>Einstellungen!J22</f>
        <v>0.85</v>
      </c>
      <c r="H37" s="524"/>
      <c r="I37" s="525"/>
      <c r="J37" s="422">
        <f>IF(AND(E37&lt;=100,E38&gt;=1),L66,E37)</f>
        <v>0</v>
      </c>
      <c r="K37" s="393" t="str">
        <f>IF(J37&lt;30,"6",IF(J37&lt;50,"5",IF(J37&lt;67,"4",IF(J37&lt;81,"3",IF(J37&lt;92,"2",IF(J37&lt;=100,"1"))))))</f>
        <v>6</v>
      </c>
      <c r="L37" s="474">
        <f>(J37+J39+J41)/3</f>
        <v>0</v>
      </c>
      <c r="M37" s="393" t="str">
        <f>IF(L37&lt;30,"6",IF(L37&lt;50,"5",IF(L37&lt;67,"4",IF(L37&lt;81,"3",IF(L37&lt;92,"2",IF(L37&lt;=100,"1"))))))</f>
        <v>6</v>
      </c>
      <c r="N37" s="492">
        <f>(L37*0.35+J44*0.1+J48*0.1+J52*0.1)/65*100</f>
        <v>0</v>
      </c>
      <c r="O37" s="470" t="str">
        <f>IF(N37&lt;30,"6",IF(N37&lt;50,"5",IF(N37&lt;67,"4",IF(N37&lt;81,"3",IF(N37&lt;92,"2",IF(N37&lt;101,"1"))))))</f>
        <v>6</v>
      </c>
      <c r="P37" s="462">
        <v>0.35</v>
      </c>
      <c r="Q37" s="516">
        <f>L37*P37</f>
        <v>0</v>
      </c>
      <c r="R37" s="522"/>
      <c r="S37" s="394"/>
    </row>
    <row r="38" spans="1:19" ht="12.75" customHeight="1" thickBot="1" x14ac:dyDescent="0.25">
      <c r="A38" s="508"/>
      <c r="B38" s="430"/>
      <c r="C38" s="514"/>
      <c r="D38" s="163" t="s">
        <v>72</v>
      </c>
      <c r="E38" s="166"/>
      <c r="F38" s="167" t="str">
        <f>IF(E38=0,"",IF(E38&lt;30,"6",IF(E38&lt;50,"5",IF(E38&lt;67,"4",IF(E38&lt;81,"3",IF(E38&lt;92,"2",IF(E38&lt;=100,"1")))))))</f>
        <v/>
      </c>
      <c r="G38" s="168">
        <f>Einstellungen!J23</f>
        <v>0.15</v>
      </c>
      <c r="H38" s="531"/>
      <c r="I38" s="532"/>
      <c r="J38" s="530"/>
      <c r="K38" s="394"/>
      <c r="L38" s="475"/>
      <c r="M38" s="394"/>
      <c r="N38" s="493"/>
      <c r="O38" s="471"/>
      <c r="P38" s="463"/>
      <c r="Q38" s="517"/>
      <c r="R38" s="522"/>
      <c r="S38" s="394"/>
    </row>
    <row r="39" spans="1:19" x14ac:dyDescent="0.2">
      <c r="A39" s="508"/>
      <c r="B39" s="426" t="s">
        <v>97</v>
      </c>
      <c r="C39" s="468"/>
      <c r="D39" s="161" t="s">
        <v>70</v>
      </c>
      <c r="E39" s="71"/>
      <c r="F39" s="84" t="str">
        <f>IF(J39&lt;30,"6",IF(J39&lt;50,"5",IF(J39&lt;67,"4",IF(J39&lt;81,"3",IF(J39&lt;92,"2",IF(J39&lt;=100,"1"))))))</f>
        <v>6</v>
      </c>
      <c r="G39" s="133">
        <f>G37</f>
        <v>0.85</v>
      </c>
      <c r="H39" s="524"/>
      <c r="I39" s="525"/>
      <c r="J39" s="422">
        <f>IF(AND(E39&lt;=100,E40&gt;=1),L67,E39)</f>
        <v>0</v>
      </c>
      <c r="K39" s="393" t="str">
        <f>IF(J39&lt;30,"6",IF(J39&lt;50,"5",IF(J39&lt;67,"4",IF(J39&lt;81,"3",IF(J39&lt;92,"2",IF(J39&lt;=100,"1"))))))</f>
        <v>6</v>
      </c>
      <c r="L39" s="475"/>
      <c r="M39" s="394"/>
      <c r="N39" s="493"/>
      <c r="O39" s="471"/>
      <c r="P39" s="463"/>
      <c r="Q39" s="517"/>
      <c r="R39" s="522"/>
      <c r="S39" s="394"/>
    </row>
    <row r="40" spans="1:19" ht="13.5" thickBot="1" x14ac:dyDescent="0.25">
      <c r="A40" s="508"/>
      <c r="B40" s="428"/>
      <c r="C40" s="469"/>
      <c r="D40" s="162" t="s">
        <v>72</v>
      </c>
      <c r="E40" s="136"/>
      <c r="F40" s="165" t="str">
        <f>IF(E40=0,"",IF(E40&lt;30,"6",IF(E40&lt;50,"5",IF(E40&lt;67,"4",IF(E40&lt;81,"3",IF(E40&lt;92,"2",IF(E40&lt;=100,"1")))))))</f>
        <v/>
      </c>
      <c r="G40" s="138">
        <f>G38</f>
        <v>0.15</v>
      </c>
      <c r="H40" s="526"/>
      <c r="I40" s="527"/>
      <c r="J40" s="424"/>
      <c r="K40" s="395"/>
      <c r="L40" s="475"/>
      <c r="M40" s="394"/>
      <c r="N40" s="493"/>
      <c r="O40" s="471"/>
      <c r="P40" s="463"/>
      <c r="Q40" s="517"/>
      <c r="R40" s="522"/>
      <c r="S40" s="394"/>
    </row>
    <row r="41" spans="1:19" x14ac:dyDescent="0.2">
      <c r="A41" s="508"/>
      <c r="B41" s="425" t="s">
        <v>98</v>
      </c>
      <c r="C41" s="468"/>
      <c r="D41" s="161" t="s">
        <v>70</v>
      </c>
      <c r="E41" s="71"/>
      <c r="F41" s="84" t="str">
        <f>IF(J41&lt;30,"6",IF(J41&lt;50,"5",IF(J41&lt;67,"4",IF(J41&lt;81,"3",IF(J41&lt;92,"2",IF(J41&lt;=100,"1"))))))</f>
        <v>6</v>
      </c>
      <c r="G41" s="133">
        <f>G37</f>
        <v>0.85</v>
      </c>
      <c r="H41" s="524"/>
      <c r="I41" s="525"/>
      <c r="J41" s="422">
        <f>IF(AND(E41&lt;=100,E42&gt;=1),L68,E41)</f>
        <v>0</v>
      </c>
      <c r="K41" s="393" t="str">
        <f>IF(J41&lt;30,"6",IF(J41&lt;50,"5",IF(J41&lt;67,"4",IF(J41&lt;81,"3",IF(J41&lt;92,"2",IF(J41&lt;=100,"1"))))))</f>
        <v>6</v>
      </c>
      <c r="L41" s="475"/>
      <c r="M41" s="394"/>
      <c r="N41" s="493"/>
      <c r="O41" s="471"/>
      <c r="P41" s="463"/>
      <c r="Q41" s="517"/>
      <c r="R41" s="522"/>
      <c r="S41" s="394"/>
    </row>
    <row r="42" spans="1:19" ht="13.5" thickBot="1" x14ac:dyDescent="0.25">
      <c r="A42" s="508"/>
      <c r="B42" s="427"/>
      <c r="C42" s="469"/>
      <c r="D42" s="162" t="s">
        <v>72</v>
      </c>
      <c r="E42" s="173"/>
      <c r="F42" s="165" t="str">
        <f>IF(E42=0,"",IF(E42&lt;30,"6",IF(E42&lt;50,"5",IF(E42&lt;67,"4",IF(E42&lt;81,"3",IF(E42&lt;92,"2",IF(E42&lt;=100,"1")))))))</f>
        <v/>
      </c>
      <c r="G42" s="138">
        <f>G38</f>
        <v>0.15</v>
      </c>
      <c r="H42" s="526"/>
      <c r="I42" s="527"/>
      <c r="J42" s="424"/>
      <c r="K42" s="395"/>
      <c r="L42" s="476"/>
      <c r="M42" s="395"/>
      <c r="N42" s="493"/>
      <c r="O42" s="471"/>
      <c r="P42" s="464"/>
      <c r="Q42" s="518"/>
      <c r="R42" s="522"/>
      <c r="S42" s="394"/>
    </row>
    <row r="43" spans="1:19" ht="13.5" customHeight="1" thickBot="1" x14ac:dyDescent="0.25">
      <c r="A43" s="508"/>
      <c r="B43" s="482" t="s">
        <v>76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4"/>
      <c r="N43" s="493"/>
      <c r="O43" s="471"/>
      <c r="P43" s="448"/>
      <c r="Q43" s="449"/>
      <c r="R43" s="522"/>
      <c r="S43" s="394"/>
    </row>
    <row r="44" spans="1:19" ht="13.5" customHeight="1" thickBot="1" x14ac:dyDescent="0.25">
      <c r="A44" s="508"/>
      <c r="B44" s="496" t="s">
        <v>2</v>
      </c>
      <c r="C44" s="497"/>
      <c r="D44" s="180" t="s">
        <v>8</v>
      </c>
      <c r="E44" s="176">
        <f>(E46+E47)/2</f>
        <v>0</v>
      </c>
      <c r="F44" s="178" t="str">
        <f>IF(J44&lt;30,"6",IF(J44&lt;50,"5",IF(J44&lt;67,"4",IF(J44&lt;81,"3",IF(J44&lt;92,"2",IF(J44&lt;=100,"1"))))))</f>
        <v>6</v>
      </c>
      <c r="G44" s="134">
        <v>2</v>
      </c>
      <c r="H44" s="418"/>
      <c r="I44" s="419"/>
      <c r="J44" s="422">
        <f>IF(AND(E44&lt;50,E45&gt;=1),Q66,E44)</f>
        <v>0</v>
      </c>
      <c r="K44" s="393" t="str">
        <f>IF(J44&lt;30,"6",IF(J44&lt;50,"5",IF(J44&lt;67,"4",IF(J44&lt;81,"3",IF(J44&lt;92,"2",IF(J44&lt;=100,"1"))))))</f>
        <v>6</v>
      </c>
      <c r="L44" s="454"/>
      <c r="M44" s="455"/>
      <c r="N44" s="493"/>
      <c r="O44" s="471"/>
      <c r="P44" s="465">
        <v>0.1</v>
      </c>
      <c r="Q44" s="519">
        <f>J44*P44</f>
        <v>0</v>
      </c>
      <c r="R44" s="522"/>
      <c r="S44" s="394"/>
    </row>
    <row r="45" spans="1:19" ht="13.5" customHeight="1" thickBot="1" x14ac:dyDescent="0.25">
      <c r="A45" s="508"/>
      <c r="B45" s="498"/>
      <c r="C45" s="499"/>
      <c r="D45" s="181" t="str">
        <f>IF( C65="1","mündliche"," ")</f>
        <v>mündliche</v>
      </c>
      <c r="E45" s="71"/>
      <c r="F45" s="174" t="str">
        <f>IF(E45=0,"",IF(E45&lt;30,"6",IF(E45&lt;50,"5",IF(E45&lt;67,"4",IF(E45&lt;81,"3",IF(E45&lt;92,"2",IF(E45&lt;=100,"1")))))))</f>
        <v/>
      </c>
      <c r="G45" s="171">
        <v>1</v>
      </c>
      <c r="H45" s="460"/>
      <c r="I45" s="461"/>
      <c r="J45" s="423"/>
      <c r="K45" s="495"/>
      <c r="L45" s="456"/>
      <c r="M45" s="457"/>
      <c r="N45" s="493"/>
      <c r="O45" s="471"/>
      <c r="P45" s="466"/>
      <c r="Q45" s="517"/>
      <c r="R45" s="522"/>
      <c r="S45" s="394"/>
    </row>
    <row r="46" spans="1:19" ht="13.5" customHeight="1" x14ac:dyDescent="0.2">
      <c r="A46" s="508"/>
      <c r="B46" s="437" t="s">
        <v>99</v>
      </c>
      <c r="C46" s="438"/>
      <c r="D46" s="177" t="s">
        <v>8</v>
      </c>
      <c r="E46" s="9"/>
      <c r="F46" s="174" t="str">
        <f>IF(E46=0,"",IF(E46&lt;30,"6",IF(E46&lt;50,"5",IF(E46&lt;67,"4",IF(E46&lt;81,"3",IF(E46&lt;92,"2",IF(E46&lt;=100,"1")))))))</f>
        <v/>
      </c>
      <c r="G46" s="408"/>
      <c r="H46" s="409"/>
      <c r="I46" s="409"/>
      <c r="J46" s="409"/>
      <c r="K46" s="410"/>
      <c r="L46" s="456"/>
      <c r="M46" s="457"/>
      <c r="N46" s="493"/>
      <c r="O46" s="471"/>
      <c r="P46" s="466"/>
      <c r="Q46" s="517"/>
      <c r="R46" s="522"/>
      <c r="S46" s="394"/>
    </row>
    <row r="47" spans="1:19" ht="13.5" customHeight="1" thickBot="1" x14ac:dyDescent="0.25">
      <c r="A47" s="508"/>
      <c r="B47" s="510" t="s">
        <v>100</v>
      </c>
      <c r="C47" s="511"/>
      <c r="D47" s="182" t="s">
        <v>8</v>
      </c>
      <c r="E47" s="173"/>
      <c r="F47" s="179" t="str">
        <f>IF(E47=0,"",IF(E47&lt;30,"6",IF(E47&lt;50,"5",IF(E47&lt;67,"4",IF(E47&lt;81,"3",IF(E47&lt;92,"2",IF(E47&lt;=100,"1")))))))</f>
        <v/>
      </c>
      <c r="G47" s="411"/>
      <c r="H47" s="412"/>
      <c r="I47" s="412"/>
      <c r="J47" s="412"/>
      <c r="K47" s="413"/>
      <c r="L47" s="456"/>
      <c r="M47" s="457"/>
      <c r="N47" s="493"/>
      <c r="O47" s="471"/>
      <c r="P47" s="467"/>
      <c r="Q47" s="518"/>
      <c r="R47" s="522"/>
      <c r="S47" s="394"/>
    </row>
    <row r="48" spans="1:19" ht="13.5" thickBot="1" x14ac:dyDescent="0.25">
      <c r="A48" s="508"/>
      <c r="B48" s="425" t="s">
        <v>3</v>
      </c>
      <c r="C48" s="468"/>
      <c r="D48" s="177" t="s">
        <v>8</v>
      </c>
      <c r="E48" s="176">
        <f>(E50+E51)/2</f>
        <v>0</v>
      </c>
      <c r="F48" s="178" t="str">
        <f>IF(J48&lt;30,"6",IF(J48&lt;50,"5",IF(J48&lt;67,"4",IF(J48&lt;81,"3",IF(J48&lt;92,"2",IF(J48&lt;=100,"1"))))))</f>
        <v>6</v>
      </c>
      <c r="G48" s="134">
        <v>2</v>
      </c>
      <c r="H48" s="418"/>
      <c r="I48" s="419"/>
      <c r="J48" s="422">
        <f>IF(AND(E48&lt;50,E49&gt;=1),Q67,E48)</f>
        <v>0</v>
      </c>
      <c r="K48" s="393" t="str">
        <f>IF(J48&lt;30,"6",IF(J48&lt;50,"5",IF(J48&lt;67,"4",IF(J48&lt;81,"3",IF(J48&lt;92,"2",IF(J48&lt;=100,"1"))))))</f>
        <v>6</v>
      </c>
      <c r="L48" s="456"/>
      <c r="M48" s="457"/>
      <c r="N48" s="493"/>
      <c r="O48" s="471"/>
      <c r="P48" s="465">
        <v>0.1</v>
      </c>
      <c r="Q48" s="519">
        <f>J48*P48</f>
        <v>0</v>
      </c>
      <c r="R48" s="522"/>
      <c r="S48" s="394"/>
    </row>
    <row r="49" spans="1:20" ht="13.5" thickBot="1" x14ac:dyDescent="0.25">
      <c r="A49" s="508"/>
      <c r="B49" s="500"/>
      <c r="C49" s="501"/>
      <c r="D49" s="183" t="str">
        <f>IF(  C66="1","mündliche"," ")</f>
        <v>mündliche</v>
      </c>
      <c r="E49" s="71"/>
      <c r="F49" s="174" t="str">
        <f>IF(E49=0,"",IF(E49&lt;30,"6",IF(E49&lt;50,"5",IF(E49&lt;67,"4",IF(E49&lt;81,"3",IF(E49&lt;92,"2",IF(E49&lt;=100,"1")))))))</f>
        <v/>
      </c>
      <c r="G49" s="169">
        <v>1</v>
      </c>
      <c r="H49" s="460"/>
      <c r="I49" s="461"/>
      <c r="J49" s="423"/>
      <c r="K49" s="495"/>
      <c r="L49" s="456"/>
      <c r="M49" s="457"/>
      <c r="N49" s="493"/>
      <c r="O49" s="471"/>
      <c r="P49" s="466"/>
      <c r="Q49" s="517"/>
      <c r="R49" s="522"/>
      <c r="S49" s="394"/>
    </row>
    <row r="50" spans="1:20" x14ac:dyDescent="0.2">
      <c r="A50" s="508"/>
      <c r="B50" s="512" t="s">
        <v>103</v>
      </c>
      <c r="C50" s="513"/>
      <c r="D50" s="177" t="s">
        <v>8</v>
      </c>
      <c r="E50" s="9"/>
      <c r="F50" s="174" t="str">
        <f>IF(E50=0,"",IF(E50&lt;30,"6",IF(E50&lt;50,"5",IF(E50&lt;67,"4",IF(E50&lt;81,"3",IF(E50&lt;92,"2",IF(E50&lt;=100,"1")))))))</f>
        <v/>
      </c>
      <c r="G50" s="414"/>
      <c r="H50" s="415"/>
      <c r="I50" s="415"/>
      <c r="J50" s="415"/>
      <c r="K50" s="416"/>
      <c r="L50" s="456"/>
      <c r="M50" s="457"/>
      <c r="N50" s="493"/>
      <c r="O50" s="471"/>
      <c r="P50" s="466"/>
      <c r="Q50" s="517"/>
      <c r="R50" s="522"/>
      <c r="S50" s="394"/>
    </row>
    <row r="51" spans="1:20" ht="13.5" thickBot="1" x14ac:dyDescent="0.25">
      <c r="A51" s="508"/>
      <c r="B51" s="427" t="s">
        <v>104</v>
      </c>
      <c r="C51" s="469"/>
      <c r="D51" s="175" t="s">
        <v>8</v>
      </c>
      <c r="E51" s="173"/>
      <c r="F51" s="179" t="str">
        <f>IF(E51=0,"",IF(E51&lt;30,"6",IF(E51&lt;50,"5",IF(E51&lt;67,"4",IF(E51&lt;81,"3",IF(E51&lt;92,"2",IF(E51&lt;=100,"1")))))))</f>
        <v/>
      </c>
      <c r="G51" s="417"/>
      <c r="H51" s="347"/>
      <c r="I51" s="347"/>
      <c r="J51" s="347"/>
      <c r="K51" s="348"/>
      <c r="L51" s="456"/>
      <c r="M51" s="457"/>
      <c r="N51" s="493"/>
      <c r="O51" s="471"/>
      <c r="P51" s="467"/>
      <c r="Q51" s="518"/>
      <c r="R51" s="522"/>
      <c r="S51" s="394"/>
    </row>
    <row r="52" spans="1:20" x14ac:dyDescent="0.2">
      <c r="A52" s="508"/>
      <c r="B52" s="425" t="s">
        <v>4</v>
      </c>
      <c r="C52" s="468"/>
      <c r="D52" s="177" t="s">
        <v>8</v>
      </c>
      <c r="E52" s="71"/>
      <c r="F52" s="178" t="str">
        <f>IF(J52&lt;30,"6",IF(J52&lt;50,"5",IF(J52&lt;67,"4",IF(J52&lt;81,"3",IF(J52&lt;92,"2",IF(J52&lt;=100,"1"))))))</f>
        <v>6</v>
      </c>
      <c r="G52" s="134">
        <v>1</v>
      </c>
      <c r="H52" s="418"/>
      <c r="I52" s="419"/>
      <c r="J52" s="422">
        <f>IF(AND(E52&lt;50,E53&gt;=1),Q68,E52)</f>
        <v>0</v>
      </c>
      <c r="K52" s="393" t="str">
        <f>IF(J52&lt;30,"6",IF(J52&lt;50,"5",IF(J52&lt;67,"4",IF(J52&lt;81,"3",IF(J52&lt;92,"2",IF(J52&lt;=100,"1"))))))</f>
        <v>6</v>
      </c>
      <c r="L52" s="456"/>
      <c r="M52" s="457"/>
      <c r="N52" s="493"/>
      <c r="O52" s="471"/>
      <c r="P52" s="465">
        <v>0.1</v>
      </c>
      <c r="Q52" s="519">
        <f>J52*P52</f>
        <v>0</v>
      </c>
      <c r="R52" s="522"/>
      <c r="S52" s="394"/>
    </row>
    <row r="53" spans="1:20" ht="13.5" thickBot="1" x14ac:dyDescent="0.25">
      <c r="A53" s="509"/>
      <c r="B53" s="427"/>
      <c r="C53" s="469"/>
      <c r="D53" s="172" t="str">
        <f>IF( C67="1","mündliche"," ")</f>
        <v>mündliche</v>
      </c>
      <c r="E53" s="173"/>
      <c r="F53" s="179" t="str">
        <f>IF(E53=0,"",IF(E53&lt;30,"6",IF(E53&lt;50,"5",IF(E53&lt;67,"4",IF(E53&lt;81,"3",IF(E53&lt;92,"2",IF(E53&lt;=100,"1")))))))</f>
        <v/>
      </c>
      <c r="G53" s="135">
        <v>0.5</v>
      </c>
      <c r="H53" s="420"/>
      <c r="I53" s="421"/>
      <c r="J53" s="424"/>
      <c r="K53" s="395"/>
      <c r="L53" s="458"/>
      <c r="M53" s="459"/>
      <c r="N53" s="494"/>
      <c r="O53" s="472"/>
      <c r="P53" s="473"/>
      <c r="Q53" s="520"/>
      <c r="R53" s="523"/>
      <c r="S53" s="395"/>
    </row>
    <row r="54" spans="1:20" ht="13.5" thickBot="1" x14ac:dyDescent="0.25">
      <c r="A54" s="440"/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73"/>
    </row>
    <row r="55" spans="1:20" ht="13.5" customHeight="1" thickBot="1" x14ac:dyDescent="0.25">
      <c r="A55" s="367" t="s">
        <v>43</v>
      </c>
      <c r="B55" s="187" t="s">
        <v>105</v>
      </c>
      <c r="C55" s="60"/>
      <c r="D55" s="60"/>
      <c r="E55" s="60"/>
      <c r="F55" s="60"/>
      <c r="G55" s="60"/>
      <c r="H55" s="60"/>
      <c r="I55" s="60"/>
      <c r="J55" s="60"/>
      <c r="K55" s="60"/>
      <c r="L55" s="61" t="s">
        <v>11</v>
      </c>
      <c r="M55" s="439" t="s">
        <v>44</v>
      </c>
      <c r="N55" s="439"/>
      <c r="O55" s="439"/>
      <c r="P55" s="439"/>
      <c r="Q55" s="439"/>
      <c r="R55" s="439"/>
      <c r="S55" s="68" t="s">
        <v>10</v>
      </c>
    </row>
    <row r="56" spans="1:20" ht="13.5" thickBot="1" x14ac:dyDescent="0.25">
      <c r="A56" s="368"/>
      <c r="B56" s="356" t="s">
        <v>106</v>
      </c>
      <c r="C56" s="357"/>
      <c r="D56" s="357"/>
      <c r="E56" s="357"/>
      <c r="F56" s="357"/>
      <c r="G56" s="357"/>
      <c r="H56" s="357"/>
      <c r="I56" s="357"/>
      <c r="J56" s="357"/>
      <c r="K56" s="358"/>
      <c r="L56" s="87">
        <f>R24</f>
        <v>0</v>
      </c>
      <c r="M56" s="359" t="str">
        <f>IF(L56&gt;=50,"ja","nein")</f>
        <v>nein</v>
      </c>
      <c r="N56" s="360"/>
      <c r="O56" s="360"/>
      <c r="P56" s="360"/>
      <c r="Q56" s="360"/>
      <c r="R56" s="361"/>
      <c r="S56" s="85" t="str">
        <f>S24</f>
        <v>6</v>
      </c>
    </row>
    <row r="57" spans="1:20" ht="13.5" thickBot="1" x14ac:dyDescent="0.25">
      <c r="A57" s="368"/>
      <c r="B57" s="356" t="s">
        <v>107</v>
      </c>
      <c r="C57" s="357"/>
      <c r="D57" s="357"/>
      <c r="E57" s="357"/>
      <c r="F57" s="357"/>
      <c r="G57" s="357"/>
      <c r="H57" s="357"/>
      <c r="I57" s="357"/>
      <c r="J57" s="357"/>
      <c r="K57" s="358"/>
      <c r="L57" s="87">
        <f>L37</f>
        <v>0</v>
      </c>
      <c r="M57" s="359" t="str">
        <f>IF(L57&gt;=50,"ja","nein")</f>
        <v>nein</v>
      </c>
      <c r="N57" s="360"/>
      <c r="O57" s="360"/>
      <c r="P57" s="360"/>
      <c r="Q57" s="360"/>
      <c r="R57" s="361"/>
      <c r="S57" s="85" t="str">
        <f>M37</f>
        <v>6</v>
      </c>
    </row>
    <row r="58" spans="1:20" ht="13.5" thickBot="1" x14ac:dyDescent="0.25">
      <c r="A58" s="368"/>
      <c r="B58" s="301" t="s">
        <v>108</v>
      </c>
      <c r="C58" s="302"/>
      <c r="D58" s="302"/>
      <c r="E58" s="302"/>
      <c r="F58" s="302"/>
      <c r="G58" s="302"/>
      <c r="H58" s="302"/>
      <c r="I58" s="302"/>
      <c r="J58" s="302"/>
      <c r="K58" s="303"/>
      <c r="L58" s="199">
        <f>N37</f>
        <v>0</v>
      </c>
      <c r="M58" s="359" t="str">
        <f>IF(L58&gt;=50,"ja","nein")</f>
        <v>nein</v>
      </c>
      <c r="N58" s="360"/>
      <c r="O58" s="360"/>
      <c r="P58" s="360"/>
      <c r="Q58" s="360"/>
      <c r="R58" s="361"/>
      <c r="S58" s="85" t="str">
        <f>O37</f>
        <v>6</v>
      </c>
    </row>
    <row r="59" spans="1:20" ht="13.5" customHeight="1" thickBot="1" x14ac:dyDescent="0.25">
      <c r="A59" s="368"/>
      <c r="B59" s="376" t="s">
        <v>109</v>
      </c>
      <c r="C59" s="377"/>
      <c r="D59" s="377"/>
      <c r="E59" s="377"/>
      <c r="F59" s="377"/>
      <c r="G59" s="377"/>
      <c r="H59" s="377"/>
      <c r="I59" s="377"/>
      <c r="J59" s="377"/>
      <c r="K59" s="377"/>
      <c r="L59" s="198"/>
      <c r="M59" s="370" t="str">
        <f>IF(AND(I66+I67+I68&gt;=2),"ja","nein")</f>
        <v>nein</v>
      </c>
      <c r="N59" s="371"/>
      <c r="O59" s="371"/>
      <c r="P59" s="371"/>
      <c r="Q59" s="371"/>
      <c r="R59" s="372"/>
      <c r="S59" s="243"/>
      <c r="T59" s="73"/>
    </row>
    <row r="60" spans="1:20" ht="13.5" customHeight="1" thickBot="1" x14ac:dyDescent="0.25">
      <c r="A60" s="368"/>
      <c r="B60" s="376" t="s">
        <v>110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8"/>
      <c r="M60" s="359" t="str">
        <f>IF(AND(L37&gt;=30,J44&gt;=30,J48&gt;=30,J52&gt;=30),"ja","nein")</f>
        <v>nein</v>
      </c>
      <c r="N60" s="360"/>
      <c r="O60" s="360"/>
      <c r="P60" s="360"/>
      <c r="Q60" s="360"/>
      <c r="R60" s="361"/>
      <c r="S60" s="69"/>
    </row>
    <row r="61" spans="1:20" ht="13.5" thickBot="1" x14ac:dyDescent="0.25">
      <c r="A61" s="368"/>
      <c r="B61" s="373" t="s">
        <v>1</v>
      </c>
      <c r="C61" s="374"/>
      <c r="D61" s="374"/>
      <c r="E61" s="375" t="s">
        <v>1</v>
      </c>
      <c r="F61" s="375"/>
      <c r="G61" s="375"/>
      <c r="H61" s="375"/>
      <c r="I61" s="375"/>
      <c r="J61" s="375"/>
      <c r="K61" s="306"/>
      <c r="L61" s="62"/>
      <c r="M61" s="359" t="str">
        <f>IF(AND(M56="ja",M57="ja",M58="ja",M59="ja",M60="ja"),"Die Gesellenprüfung ist bestanden","Die Gesellenprüfung ist nicht bestanden")</f>
        <v>Die Gesellenprüfung ist nicht bestanden</v>
      </c>
      <c r="N61" s="360"/>
      <c r="O61" s="360"/>
      <c r="P61" s="360"/>
      <c r="Q61" s="360"/>
      <c r="R61" s="361"/>
      <c r="S61" s="70"/>
    </row>
    <row r="62" spans="1:20" ht="13.5" thickBot="1" x14ac:dyDescent="0.25">
      <c r="A62" s="368"/>
      <c r="B62" s="304"/>
      <c r="C62" s="305"/>
      <c r="D62" s="305"/>
      <c r="E62" s="306"/>
      <c r="F62" s="306"/>
      <c r="G62" s="306"/>
      <c r="H62" s="306"/>
      <c r="I62" s="306"/>
      <c r="J62" s="306"/>
      <c r="K62" s="306"/>
      <c r="L62" s="62"/>
      <c r="M62" s="63"/>
      <c r="N62" s="63"/>
      <c r="O62" s="63"/>
      <c r="P62" s="63"/>
      <c r="Q62" s="63"/>
      <c r="R62" s="63"/>
      <c r="S62" s="70"/>
    </row>
    <row r="63" spans="1:20" ht="13.5" thickBot="1" x14ac:dyDescent="0.25">
      <c r="A63" s="368"/>
      <c r="B63" s="356" t="s">
        <v>111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58"/>
      <c r="M63" s="359" t="str">
        <f>IF(C68&gt;0,"ja","nein")</f>
        <v>ja</v>
      </c>
      <c r="N63" s="360"/>
      <c r="O63" s="360"/>
      <c r="P63" s="360"/>
      <c r="Q63" s="360"/>
      <c r="R63" s="361"/>
      <c r="S63" s="70"/>
    </row>
    <row r="64" spans="1:20" ht="9" customHeight="1" thickBot="1" x14ac:dyDescent="0.25">
      <c r="A64" s="369"/>
      <c r="B64" s="64"/>
      <c r="C64" s="65"/>
      <c r="D64" s="65"/>
      <c r="E64" s="65"/>
      <c r="F64" s="65"/>
      <c r="G64" s="65"/>
      <c r="H64" s="65"/>
      <c r="I64" s="66"/>
      <c r="J64" s="65"/>
      <c r="K64" s="65"/>
      <c r="L64" s="65"/>
      <c r="M64" s="65"/>
      <c r="N64" s="65"/>
      <c r="O64" s="65"/>
      <c r="P64" s="65"/>
      <c r="Q64" s="65"/>
      <c r="R64" s="65"/>
      <c r="S64" s="67"/>
    </row>
    <row r="65" spans="1:19" ht="12.75" hidden="1" customHeight="1" x14ac:dyDescent="0.2">
      <c r="A65" s="47"/>
      <c r="B65" s="47" t="s">
        <v>39</v>
      </c>
      <c r="C65" s="75" t="str">
        <f>IF( OR(   AND(L59&lt;50,E44&lt;50), AND(L56&lt;50,E44&lt;50),  E66=0,  AND(I66+I67+I68&lt;2,I66=0)   ),"1","0")</f>
        <v>1</v>
      </c>
      <c r="D65" s="47"/>
      <c r="E65" s="48" t="s">
        <v>6</v>
      </c>
      <c r="F65" s="48"/>
      <c r="G65" s="48"/>
      <c r="H65" s="48"/>
      <c r="I65" s="49" t="s">
        <v>7</v>
      </c>
      <c r="J65" s="50" t="s">
        <v>1</v>
      </c>
      <c r="K65" s="50"/>
      <c r="L65" s="50" t="s">
        <v>73</v>
      </c>
      <c r="M65" s="50"/>
      <c r="N65" s="50" t="s">
        <v>71</v>
      </c>
      <c r="O65" s="50"/>
      <c r="P65" s="50"/>
      <c r="Q65" s="50" t="s">
        <v>9</v>
      </c>
      <c r="R65" s="50"/>
      <c r="S65" s="50"/>
    </row>
    <row r="66" spans="1:19" ht="12.75" hidden="1" customHeight="1" x14ac:dyDescent="0.2">
      <c r="A66" s="51"/>
      <c r="B66" s="47" t="s">
        <v>41</v>
      </c>
      <c r="C66" s="75" t="str">
        <f>IF(  OR(  AND(L59&lt;50,E48&lt;50),  AND(L56&lt;50,E48&lt;50),  E67=0,   AND(I66+I67+I68&lt;2,I67=0)   ),"1","0")</f>
        <v>1</v>
      </c>
      <c r="D66" s="47"/>
      <c r="E66" s="47">
        <f>IF(J44&gt;=30,1,0)</f>
        <v>0</v>
      </c>
      <c r="F66" s="47"/>
      <c r="G66" s="47"/>
      <c r="H66" s="47"/>
      <c r="I66" s="47">
        <f>IF(J44&gt;=50,1,0)</f>
        <v>0</v>
      </c>
      <c r="J66" s="50" t="s">
        <v>1</v>
      </c>
      <c r="K66" s="50"/>
      <c r="L66" s="52">
        <f>E37*G37+E38*G38</f>
        <v>0</v>
      </c>
      <c r="M66" s="50"/>
      <c r="N66" s="52">
        <f>E24*G24+E25*G25</f>
        <v>0</v>
      </c>
      <c r="O66" s="53"/>
      <c r="P66" s="54" t="s">
        <v>1</v>
      </c>
      <c r="Q66" s="55">
        <f>((E44*2)+(E45*1))/3</f>
        <v>0</v>
      </c>
      <c r="R66" s="56"/>
      <c r="S66" s="47"/>
    </row>
    <row r="67" spans="1:19" ht="12.75" hidden="1" customHeight="1" x14ac:dyDescent="0.2">
      <c r="A67" s="51"/>
      <c r="B67" s="47" t="s">
        <v>40</v>
      </c>
      <c r="C67" s="75" t="str">
        <f>IF( OR( AND(L59&lt;50,E52&lt;50), AND(L56&lt;50,E52&lt;50),  E68=0,   AND(I66+I67+I68&lt;2,I68=0)   ),"1","0")</f>
        <v>1</v>
      </c>
      <c r="D67" s="47"/>
      <c r="E67" s="47">
        <f>IF(J48&gt;=30,1,0)</f>
        <v>0</v>
      </c>
      <c r="F67" s="47"/>
      <c r="G67" s="47"/>
      <c r="H67" s="47"/>
      <c r="I67" s="47">
        <f>IF(J48&gt;=50,1,0)</f>
        <v>0</v>
      </c>
      <c r="J67" s="50" t="s">
        <v>1</v>
      </c>
      <c r="K67" s="50"/>
      <c r="L67" s="52">
        <f>E39*G39+E40*G40</f>
        <v>0</v>
      </c>
      <c r="M67" s="50"/>
      <c r="N67" s="52">
        <f>E26*G26+E27*G27</f>
        <v>0</v>
      </c>
      <c r="O67" s="53"/>
      <c r="P67" s="54" t="s">
        <v>1</v>
      </c>
      <c r="Q67" s="55">
        <f>((E48*2)+(E49*1))/3</f>
        <v>0</v>
      </c>
      <c r="R67" s="56"/>
      <c r="S67" s="56"/>
    </row>
    <row r="68" spans="1:19" ht="12.75" hidden="1" customHeight="1" x14ac:dyDescent="0.2">
      <c r="A68" s="51"/>
      <c r="B68" s="47"/>
      <c r="C68" s="75">
        <f>C65+C66+C67</f>
        <v>3</v>
      </c>
      <c r="D68" s="47"/>
      <c r="E68" s="47">
        <f>IF(J52&gt;=30,1,0)</f>
        <v>0</v>
      </c>
      <c r="F68" s="47"/>
      <c r="G68" s="47"/>
      <c r="H68" s="47"/>
      <c r="I68" s="47">
        <f>IF(J52&gt;=50,1,0)</f>
        <v>0</v>
      </c>
      <c r="J68" s="50" t="s">
        <v>1</v>
      </c>
      <c r="K68" s="50"/>
      <c r="L68" s="52">
        <f>E41*G41+E42*G42</f>
        <v>0</v>
      </c>
      <c r="M68" s="50"/>
      <c r="N68" s="52">
        <f>E28*G28+E29*G29</f>
        <v>0</v>
      </c>
      <c r="O68" s="47"/>
      <c r="P68" s="57" t="s">
        <v>1</v>
      </c>
      <c r="Q68" s="55">
        <f>((E52*2)+(E53*1))/3</f>
        <v>0</v>
      </c>
      <c r="R68" s="47"/>
      <c r="S68" s="47"/>
    </row>
    <row r="69" spans="1:19" ht="12.75" hidden="1" customHeight="1" x14ac:dyDescent="0.2">
      <c r="A69" s="51"/>
      <c r="B69" s="47"/>
      <c r="C69" s="75"/>
      <c r="D69" s="47"/>
      <c r="E69" s="47">
        <f>IF(L37&gt;=30,1,0)</f>
        <v>0</v>
      </c>
      <c r="F69" s="47"/>
      <c r="G69" s="47"/>
      <c r="H69" s="47"/>
      <c r="I69" s="47">
        <f>IF(L37&gt;=50,1,0)</f>
        <v>0</v>
      </c>
      <c r="J69" s="50"/>
      <c r="K69" s="50"/>
      <c r="L69" s="52"/>
      <c r="M69" s="50"/>
      <c r="N69" s="52" t="e">
        <f>E30*G30+#REF!*G31</f>
        <v>#REF!</v>
      </c>
      <c r="O69" s="47"/>
      <c r="P69" s="57"/>
      <c r="Q69" s="55"/>
      <c r="R69" s="47"/>
      <c r="S69" s="47"/>
    </row>
    <row r="70" spans="1:19" x14ac:dyDescent="0.2">
      <c r="A70" s="51"/>
      <c r="B70" s="47"/>
      <c r="C70" s="75"/>
      <c r="D70" s="47"/>
      <c r="E70" s="47"/>
      <c r="F70" s="47"/>
      <c r="G70" s="47"/>
      <c r="H70" s="47"/>
      <c r="I70" s="47"/>
      <c r="J70" s="50"/>
      <c r="K70" s="50"/>
      <c r="L70" s="50"/>
      <c r="M70" s="50"/>
      <c r="N70" s="47"/>
      <c r="O70" s="47"/>
      <c r="P70" s="57"/>
      <c r="Q70" s="55"/>
      <c r="R70" s="47"/>
      <c r="S70" s="47"/>
    </row>
    <row r="71" spans="1:19" x14ac:dyDescent="0.2">
      <c r="I71" s="1"/>
    </row>
    <row r="72" spans="1:19" s="104" customFormat="1" ht="23.25" x14ac:dyDescent="0.35">
      <c r="A72" s="104" t="s">
        <v>60</v>
      </c>
    </row>
    <row r="73" spans="1:19" s="89" customFormat="1" ht="15" x14ac:dyDescent="0.25">
      <c r="A73" s="89" t="str">
        <f>A2</f>
        <v>Gesellenprüfung Kfz-Mechatroniker/in</v>
      </c>
    </row>
    <row r="74" spans="1:19" x14ac:dyDescent="0.2">
      <c r="A74" s="1" t="str">
        <f>A3</f>
        <v>Teil 1</v>
      </c>
      <c r="C74" s="154">
        <f>Einstellungen!I9</f>
        <v>0</v>
      </c>
      <c r="I74" s="1"/>
    </row>
    <row r="75" spans="1:19" x14ac:dyDescent="0.2">
      <c r="I75" s="1"/>
    </row>
    <row r="76" spans="1:19" x14ac:dyDescent="0.2">
      <c r="I76" s="1"/>
    </row>
    <row r="77" spans="1:19" x14ac:dyDescent="0.2">
      <c r="I77" s="1"/>
    </row>
    <row r="78" spans="1:19" x14ac:dyDescent="0.2">
      <c r="I78" s="1"/>
    </row>
    <row r="79" spans="1:19" x14ac:dyDescent="0.2">
      <c r="I79" s="1"/>
    </row>
    <row r="80" spans="1:19" s="113" customFormat="1" ht="8.25" x14ac:dyDescent="0.15">
      <c r="A80" s="113" t="str">
        <f>A9</f>
        <v>Auszubildede/r</v>
      </c>
      <c r="F80" s="113" t="str">
        <f>F9</f>
        <v>Ausbildungsbetrieb</v>
      </c>
    </row>
    <row r="81" spans="1:18" s="76" customFormat="1" ht="14.25" x14ac:dyDescent="0.2">
      <c r="A81" s="76" t="str">
        <f>A10</f>
        <v>Herr</v>
      </c>
      <c r="F81" s="355"/>
      <c r="G81" s="355"/>
      <c r="H81" s="355"/>
      <c r="I81" s="355"/>
      <c r="J81" s="355"/>
      <c r="K81" s="355"/>
    </row>
    <row r="82" spans="1:18" s="76" customFormat="1" ht="14.25" x14ac:dyDescent="0.2">
      <c r="A82" s="76" t="str">
        <f>A11</f>
        <v xml:space="preserve"> </v>
      </c>
      <c r="F82" s="355">
        <f>F11</f>
        <v>0</v>
      </c>
      <c r="G82" s="355"/>
      <c r="H82" s="355"/>
      <c r="I82" s="355"/>
      <c r="J82" s="355"/>
      <c r="K82" s="355"/>
      <c r="L82" s="355"/>
      <c r="M82" s="355"/>
      <c r="N82" s="355"/>
      <c r="O82" s="355"/>
      <c r="P82" s="355"/>
    </row>
    <row r="83" spans="1:18" s="76" customFormat="1" ht="14.25" x14ac:dyDescent="0.2">
      <c r="A83" s="76">
        <f>A12</f>
        <v>0</v>
      </c>
      <c r="F83" s="355">
        <f>+F12</f>
        <v>0</v>
      </c>
      <c r="G83" s="355"/>
      <c r="H83" s="355"/>
      <c r="I83" s="355"/>
      <c r="J83" s="355"/>
      <c r="K83" s="355"/>
    </row>
    <row r="84" spans="1:18" ht="14.25" x14ac:dyDescent="0.2">
      <c r="F84" s="355"/>
      <c r="G84" s="355"/>
      <c r="H84" s="355"/>
      <c r="I84" s="355"/>
      <c r="J84" s="355"/>
      <c r="K84" s="355"/>
    </row>
    <row r="85" spans="1:18" s="17" customFormat="1" ht="15" x14ac:dyDescent="0.25">
      <c r="A85" s="89" t="str">
        <f>+A13</f>
        <v xml:space="preserve"> </v>
      </c>
      <c r="F85" s="364" t="str">
        <f>+F13</f>
        <v xml:space="preserve"> </v>
      </c>
      <c r="G85" s="364"/>
      <c r="H85" s="364"/>
      <c r="I85" s="364"/>
      <c r="J85" s="364"/>
      <c r="K85" s="364"/>
    </row>
    <row r="86" spans="1:18" x14ac:dyDescent="0.2">
      <c r="I86" s="1"/>
    </row>
    <row r="87" spans="1:18" s="45" customFormat="1" ht="12" x14ac:dyDescent="0.2">
      <c r="A87" s="45" t="str">
        <f>A15</f>
        <v xml:space="preserve">geboren am: </v>
      </c>
      <c r="C87" s="95">
        <f>C15</f>
        <v>0</v>
      </c>
    </row>
    <row r="88" spans="1:18" s="45" customFormat="1" ht="12" x14ac:dyDescent="0.2">
      <c r="A88" s="45" t="str">
        <f>A16</f>
        <v>Beginn der Ausbildung:</v>
      </c>
      <c r="C88" s="95">
        <f>C16</f>
        <v>0</v>
      </c>
    </row>
    <row r="89" spans="1:18" s="45" customFormat="1" ht="12" x14ac:dyDescent="0.2">
      <c r="C89" s="95"/>
    </row>
    <row r="90" spans="1:18" s="45" customFormat="1" ht="12" x14ac:dyDescent="0.2">
      <c r="C90" s="95"/>
    </row>
    <row r="91" spans="1:18" s="45" customFormat="1" ht="12" x14ac:dyDescent="0.2">
      <c r="C91" s="95"/>
    </row>
    <row r="92" spans="1:18" s="45" customFormat="1" ht="12" x14ac:dyDescent="0.2">
      <c r="C92" s="95"/>
    </row>
    <row r="93" spans="1:18" s="45" customFormat="1" ht="12" x14ac:dyDescent="0.2">
      <c r="C93" s="95"/>
    </row>
    <row r="94" spans="1:18" x14ac:dyDescent="0.2">
      <c r="I94" s="1"/>
    </row>
    <row r="95" spans="1:18" s="76" customFormat="1" ht="14.25" x14ac:dyDescent="0.2">
      <c r="A95" s="76" t="s">
        <v>51</v>
      </c>
      <c r="M95" s="269"/>
      <c r="N95" s="269"/>
      <c r="O95" s="353"/>
      <c r="P95" s="355"/>
      <c r="Q95" s="355"/>
    </row>
    <row r="96" spans="1:18" x14ac:dyDescent="0.2">
      <c r="A96" s="365">
        <f>C3</f>
        <v>0</v>
      </c>
      <c r="B96" s="365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6" s="76" customFormat="1" ht="14.25" x14ac:dyDescent="0.2">
      <c r="A97" s="76" t="s">
        <v>68</v>
      </c>
    </row>
    <row r="98" spans="1:16" s="76" customFormat="1" ht="14.25" x14ac:dyDescent="0.2"/>
    <row r="99" spans="1:16" s="76" customFormat="1" ht="14.25" x14ac:dyDescent="0.2"/>
    <row r="100" spans="1:16" s="76" customFormat="1" ht="14.25" x14ac:dyDescent="0.2"/>
    <row r="101" spans="1:16" x14ac:dyDescent="0.2">
      <c r="I101" s="1"/>
    </row>
    <row r="102" spans="1:16" s="76" customFormat="1" ht="14.25" x14ac:dyDescent="0.2">
      <c r="A102" s="76" t="s">
        <v>36</v>
      </c>
    </row>
    <row r="103" spans="1:16" s="97" customFormat="1" ht="11.25" x14ac:dyDescent="0.2">
      <c r="J103" s="97" t="s">
        <v>11</v>
      </c>
      <c r="K103" s="97" t="s">
        <v>10</v>
      </c>
      <c r="L103" s="97" t="s">
        <v>11</v>
      </c>
      <c r="M103" s="97" t="s">
        <v>10</v>
      </c>
      <c r="N103" s="97" t="s">
        <v>11</v>
      </c>
      <c r="O103" s="97" t="s">
        <v>10</v>
      </c>
      <c r="P103" s="97" t="s">
        <v>11</v>
      </c>
    </row>
    <row r="104" spans="1:16" s="76" customFormat="1" ht="14.25" x14ac:dyDescent="0.2"/>
    <row r="105" spans="1:16" s="76" customFormat="1" ht="14.25" x14ac:dyDescent="0.2">
      <c r="B105" s="267" t="s">
        <v>115</v>
      </c>
      <c r="N105" s="99">
        <f>N24</f>
        <v>0</v>
      </c>
      <c r="O105" s="100" t="str">
        <f>O24</f>
        <v>6</v>
      </c>
    </row>
    <row r="106" spans="1:16" s="76" customFormat="1" ht="14.25" x14ac:dyDescent="0.2">
      <c r="B106" s="267"/>
      <c r="N106" s="99"/>
      <c r="O106" s="100"/>
    </row>
    <row r="107" spans="1:16" s="76" customFormat="1" ht="14.25" x14ac:dyDescent="0.2">
      <c r="B107" s="100"/>
      <c r="C107" s="76" t="s">
        <v>48</v>
      </c>
      <c r="L107" s="99">
        <f>L24</f>
        <v>0</v>
      </c>
      <c r="M107" s="101" t="str">
        <f>M24</f>
        <v>6</v>
      </c>
    </row>
    <row r="108" spans="1:16" s="76" customFormat="1" ht="14.25" x14ac:dyDescent="0.2">
      <c r="D108" s="76" t="str">
        <f>B24</f>
        <v>1. Teilaufgabe</v>
      </c>
      <c r="J108" s="99">
        <f>J24</f>
        <v>0</v>
      </c>
      <c r="K108" s="101" t="str">
        <f>K24</f>
        <v>6</v>
      </c>
    </row>
    <row r="109" spans="1:16" s="76" customFormat="1" ht="14.25" x14ac:dyDescent="0.2">
      <c r="D109" s="76" t="str">
        <f>B26</f>
        <v>2. Teilaufgabe</v>
      </c>
      <c r="J109" s="99">
        <f>J26</f>
        <v>0</v>
      </c>
      <c r="K109" s="101" t="str">
        <f>K26</f>
        <v>6</v>
      </c>
    </row>
    <row r="110" spans="1:16" s="76" customFormat="1" ht="14.25" x14ac:dyDescent="0.2">
      <c r="D110" s="76" t="str">
        <f>B28</f>
        <v>3. Teilaufgabe</v>
      </c>
      <c r="J110" s="99">
        <f>J28</f>
        <v>0</v>
      </c>
      <c r="K110" s="101" t="str">
        <f>K28</f>
        <v>6</v>
      </c>
    </row>
    <row r="111" spans="1:16" s="76" customFormat="1" ht="14.25" x14ac:dyDescent="0.2">
      <c r="J111" s="99"/>
      <c r="K111" s="101"/>
    </row>
    <row r="112" spans="1:16" s="76" customFormat="1" ht="14.25" x14ac:dyDescent="0.2">
      <c r="C112" s="76" t="s">
        <v>49</v>
      </c>
      <c r="L112" s="99">
        <f>L33</f>
        <v>0</v>
      </c>
      <c r="M112" s="100" t="str">
        <f>M33</f>
        <v>6</v>
      </c>
    </row>
    <row r="113" spans="1:16" s="76" customFormat="1" ht="14.25" x14ac:dyDescent="0.2">
      <c r="D113" s="76" t="str">
        <f>B33</f>
        <v>Prüfungssystem 1</v>
      </c>
      <c r="J113" s="99">
        <f>E33</f>
        <v>0</v>
      </c>
      <c r="K113" s="101" t="str">
        <f>F33</f>
        <v>6</v>
      </c>
    </row>
    <row r="114" spans="1:16" s="76" customFormat="1" ht="14.25" x14ac:dyDescent="0.2">
      <c r="D114" s="76" t="str">
        <f>B34</f>
        <v>Prüfungssystem 2</v>
      </c>
      <c r="J114" s="99">
        <f>E34</f>
        <v>0</v>
      </c>
      <c r="K114" s="101" t="str">
        <f>F34</f>
        <v>6</v>
      </c>
    </row>
    <row r="115" spans="1:16" s="76" customFormat="1" ht="14.25" x14ac:dyDescent="0.2">
      <c r="J115" s="99"/>
      <c r="K115" s="101"/>
    </row>
    <row r="116" spans="1:16" s="76" customFormat="1" ht="14.25" x14ac:dyDescent="0.2">
      <c r="J116" s="99"/>
      <c r="K116" s="101"/>
    </row>
    <row r="117" spans="1:16" s="76" customFormat="1" ht="14.25" x14ac:dyDescent="0.2"/>
    <row r="118" spans="1:16" s="76" customFormat="1" ht="14.25" x14ac:dyDescent="0.2"/>
    <row r="119" spans="1:16" s="76" customFormat="1" ht="14.25" x14ac:dyDescent="0.2">
      <c r="A119" s="355" t="s">
        <v>79</v>
      </c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155">
        <f>Q24</f>
        <v>0</v>
      </c>
    </row>
    <row r="120" spans="1:16" s="76" customFormat="1" ht="15" x14ac:dyDescent="0.25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2"/>
    </row>
    <row r="121" spans="1:16" s="76" customFormat="1" ht="14.25" x14ac:dyDescent="0.2"/>
    <row r="122" spans="1:16" s="76" customFormat="1" ht="14.25" x14ac:dyDescent="0.2">
      <c r="A122" s="96" t="s">
        <v>50</v>
      </c>
    </row>
    <row r="123" spans="1:16" s="76" customFormat="1" ht="14.25" x14ac:dyDescent="0.2">
      <c r="A123" s="96"/>
    </row>
    <row r="124" spans="1:16" s="76" customFormat="1" ht="14.25" x14ac:dyDescent="0.2">
      <c r="A124" s="96"/>
    </row>
    <row r="125" spans="1:16" s="76" customFormat="1" ht="14.25" x14ac:dyDescent="0.2">
      <c r="A125" s="96"/>
    </row>
    <row r="126" spans="1:16" s="76" customFormat="1" ht="14.25" x14ac:dyDescent="0.2">
      <c r="A126" s="96"/>
    </row>
    <row r="127" spans="1:16" s="76" customFormat="1" ht="14.25" x14ac:dyDescent="0.2"/>
    <row r="128" spans="1:16" s="76" customFormat="1" ht="14.25" x14ac:dyDescent="0.2"/>
    <row r="129" spans="1:19" s="76" customFormat="1" ht="14.25" x14ac:dyDescent="0.2"/>
    <row r="130" spans="1:19" s="76" customFormat="1" ht="14.25" x14ac:dyDescent="0.2"/>
    <row r="131" spans="1:19" x14ac:dyDescent="0.2">
      <c r="A131" s="103"/>
      <c r="B131" s="103"/>
      <c r="C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</row>
    <row r="132" spans="1:19" s="96" customFormat="1" ht="11.25" x14ac:dyDescent="0.2">
      <c r="A132" s="96" t="s">
        <v>53</v>
      </c>
      <c r="E132" s="96" t="s">
        <v>54</v>
      </c>
      <c r="I132" s="96" t="s">
        <v>55</v>
      </c>
      <c r="M132" s="96" t="s">
        <v>56</v>
      </c>
    </row>
    <row r="133" spans="1:19" s="96" customFormat="1" ht="11.25" x14ac:dyDescent="0.2"/>
    <row r="134" spans="1:19" x14ac:dyDescent="0.2">
      <c r="I134" s="1"/>
    </row>
    <row r="135" spans="1:19" ht="23.25" x14ac:dyDescent="0.35">
      <c r="A135" s="366" t="s">
        <v>80</v>
      </c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</row>
    <row r="136" spans="1:19" s="89" customFormat="1" ht="15" customHeight="1" x14ac:dyDescent="0.25">
      <c r="A136" s="89" t="str">
        <f>A2</f>
        <v>Gesellenprüfung Kfz-Mechatroniker/in</v>
      </c>
      <c r="M136"/>
      <c r="N136"/>
      <c r="O136"/>
      <c r="P136"/>
      <c r="Q136"/>
      <c r="R136"/>
      <c r="S136"/>
    </row>
    <row r="137" spans="1:19" s="90" customFormat="1" ht="15" customHeight="1" x14ac:dyDescent="0.2">
      <c r="A137" s="515">
        <f>C4</f>
        <v>0</v>
      </c>
      <c r="B137" s="515"/>
      <c r="M137"/>
      <c r="N137"/>
      <c r="O137"/>
      <c r="P137"/>
      <c r="Q137"/>
      <c r="R137"/>
      <c r="S137"/>
    </row>
    <row r="138" spans="1:19" s="90" customFormat="1" ht="15" customHeight="1" x14ac:dyDescent="0.2">
      <c r="M138"/>
      <c r="N138"/>
      <c r="O138"/>
      <c r="P138"/>
      <c r="Q138"/>
      <c r="R138"/>
      <c r="S138"/>
    </row>
    <row r="139" spans="1:19" s="108" customFormat="1" ht="15" customHeight="1" x14ac:dyDescent="0.2">
      <c r="M139"/>
      <c r="N139"/>
      <c r="O139"/>
      <c r="P139"/>
      <c r="Q139"/>
      <c r="R139"/>
      <c r="S139"/>
    </row>
    <row r="140" spans="1:19" s="108" customFormat="1" ht="15" customHeight="1" x14ac:dyDescent="0.2">
      <c r="M140"/>
      <c r="N140"/>
      <c r="O140"/>
      <c r="P140"/>
      <c r="Q140"/>
      <c r="R140"/>
      <c r="S140"/>
    </row>
    <row r="141" spans="1:19" s="113" customFormat="1" ht="8.25" x14ac:dyDescent="0.15">
      <c r="A141" s="113" t="str">
        <f>A80</f>
        <v>Auszubildede/r</v>
      </c>
      <c r="F141" s="113" t="str">
        <f>F80</f>
        <v>Ausbildungsbetrieb</v>
      </c>
      <c r="M141" s="159"/>
    </row>
    <row r="142" spans="1:19" s="269" customFormat="1" ht="14.25" x14ac:dyDescent="0.2">
      <c r="A142" s="269" t="str">
        <f>A10</f>
        <v>Herr</v>
      </c>
    </row>
    <row r="143" spans="1:19" s="269" customFormat="1" ht="14.25" x14ac:dyDescent="0.2">
      <c r="A143" s="269" t="str">
        <f>A11</f>
        <v xml:space="preserve"> </v>
      </c>
      <c r="F143" s="355">
        <f>F11</f>
        <v>0</v>
      </c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</row>
    <row r="144" spans="1:19" s="269" customFormat="1" ht="14.25" x14ac:dyDescent="0.2">
      <c r="A144" s="269">
        <f>A12</f>
        <v>0</v>
      </c>
      <c r="F144" s="355">
        <f>+F12</f>
        <v>0</v>
      </c>
      <c r="G144" s="355"/>
      <c r="H144" s="355"/>
      <c r="I144" s="355"/>
      <c r="J144" s="355"/>
      <c r="K144" s="355"/>
    </row>
    <row r="145" spans="1:19" s="8" customFormat="1" ht="14.25" x14ac:dyDescent="0.2">
      <c r="F145" s="355"/>
      <c r="G145" s="355"/>
      <c r="H145" s="355"/>
      <c r="I145" s="355"/>
      <c r="J145" s="355"/>
      <c r="K145" s="355"/>
    </row>
    <row r="146" spans="1:19" s="16" customFormat="1" ht="15" x14ac:dyDescent="0.25">
      <c r="A146" s="16" t="str">
        <f>+A13</f>
        <v xml:space="preserve"> </v>
      </c>
      <c r="F146" s="364" t="str">
        <f>+F13</f>
        <v xml:space="preserve"> </v>
      </c>
      <c r="G146" s="364"/>
      <c r="H146" s="364"/>
      <c r="I146" s="364"/>
      <c r="J146" s="364"/>
      <c r="K146" s="364"/>
    </row>
    <row r="147" spans="1:19" s="8" customFormat="1" x14ac:dyDescent="0.2"/>
    <row r="148" spans="1:19" s="8" customFormat="1" x14ac:dyDescent="0.2">
      <c r="A148" s="106" t="str">
        <f>A15</f>
        <v xml:space="preserve">geboren am: </v>
      </c>
      <c r="B148" s="106"/>
      <c r="C148" s="88">
        <f>C15</f>
        <v>0</v>
      </c>
      <c r="D148" s="106"/>
      <c r="E148" s="106"/>
      <c r="F148" s="106"/>
      <c r="G148" s="74"/>
      <c r="H148" s="107"/>
      <c r="I148" s="107"/>
    </row>
    <row r="149" spans="1:19" s="8" customFormat="1" x14ac:dyDescent="0.2">
      <c r="A149" s="106" t="str">
        <f>A16</f>
        <v>Beginn der Ausbildung:</v>
      </c>
      <c r="C149" s="88">
        <f>C16</f>
        <v>0</v>
      </c>
      <c r="F149" s="8" t="s">
        <v>1</v>
      </c>
    </row>
    <row r="150" spans="1:19" s="8" customFormat="1" x14ac:dyDescent="0.2"/>
    <row r="151" spans="1:19" s="8" customFormat="1" x14ac:dyDescent="0.2"/>
    <row r="152" spans="1:19" s="8" customFormat="1" x14ac:dyDescent="0.2"/>
    <row r="153" spans="1:19" s="8" customFormat="1" x14ac:dyDescent="0.2"/>
    <row r="154" spans="1:19" s="8" customFormat="1" x14ac:dyDescent="0.2"/>
    <row r="155" spans="1:19" ht="14.25" x14ac:dyDescent="0.2">
      <c r="A155" s="76" t="s">
        <v>51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362"/>
      <c r="P155" s="363"/>
      <c r="Q155" s="363"/>
      <c r="R155" s="8"/>
      <c r="S155" s="8"/>
    </row>
    <row r="156" spans="1:19" ht="14.25" x14ac:dyDescent="0.2">
      <c r="A156" s="353">
        <f>C4</f>
        <v>0</v>
      </c>
      <c r="B156" s="35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271"/>
      <c r="P156" s="272"/>
      <c r="Q156" s="272"/>
      <c r="R156" s="8"/>
      <c r="S156" s="8"/>
    </row>
    <row r="157" spans="1:19" s="76" customFormat="1" ht="14.25" x14ac:dyDescent="0.2">
      <c r="A157" s="269" t="s">
        <v>57</v>
      </c>
      <c r="B157" s="269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</row>
    <row r="158" spans="1:19" s="76" customFormat="1" ht="14.25" x14ac:dyDescent="0.2">
      <c r="A158" s="269" t="str">
        <f>H16</f>
        <v>Personenkraftwagentechnik</v>
      </c>
      <c r="B158" s="269"/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</row>
    <row r="159" spans="1:19" ht="14.25" x14ac:dyDescent="0.2">
      <c r="A159" s="76" t="s">
        <v>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4.25" x14ac:dyDescent="0.2">
      <c r="A160" s="76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7" x14ac:dyDescent="0.2">
      <c r="F161" s="1" t="s">
        <v>1</v>
      </c>
      <c r="H161" s="1" t="s">
        <v>1</v>
      </c>
      <c r="I161" s="1"/>
      <c r="N161" s="1" t="s">
        <v>1</v>
      </c>
      <c r="Q161" s="1" t="s">
        <v>1</v>
      </c>
    </row>
    <row r="162" spans="1:17" s="76" customFormat="1" ht="14.25" x14ac:dyDescent="0.2">
      <c r="A162" s="76" t="s">
        <v>36</v>
      </c>
    </row>
    <row r="163" spans="1:17" s="96" customFormat="1" ht="11.25" x14ac:dyDescent="0.2">
      <c r="J163" s="96" t="s">
        <v>11</v>
      </c>
      <c r="K163" s="97" t="s">
        <v>10</v>
      </c>
      <c r="L163" s="96" t="s">
        <v>11</v>
      </c>
      <c r="M163" s="97" t="s">
        <v>10</v>
      </c>
      <c r="N163" s="96" t="s">
        <v>11</v>
      </c>
      <c r="O163" s="97" t="s">
        <v>10</v>
      </c>
      <c r="P163" s="96" t="s">
        <v>11</v>
      </c>
      <c r="Q163" s="97" t="s">
        <v>10</v>
      </c>
    </row>
    <row r="164" spans="1:17" x14ac:dyDescent="0.2">
      <c r="I164" s="1"/>
      <c r="K164" s="12"/>
    </row>
    <row r="165" spans="1:17" s="76" customFormat="1" ht="14.25" x14ac:dyDescent="0.2">
      <c r="B165" s="76" t="s">
        <v>114</v>
      </c>
      <c r="K165" s="98"/>
      <c r="L165" s="99">
        <f>N24</f>
        <v>0</v>
      </c>
      <c r="M165" s="98" t="str">
        <f>O24</f>
        <v>6</v>
      </c>
      <c r="N165" s="99"/>
      <c r="O165" s="98"/>
    </row>
    <row r="166" spans="1:17" x14ac:dyDescent="0.2">
      <c r="I166" s="1"/>
      <c r="K166" s="12"/>
      <c r="M166" s="12"/>
      <c r="O166" s="12"/>
    </row>
    <row r="167" spans="1:17" s="76" customFormat="1" ht="14.25" x14ac:dyDescent="0.2">
      <c r="B167" s="76" t="s">
        <v>58</v>
      </c>
      <c r="K167" s="98"/>
      <c r="L167" s="99">
        <f>L37</f>
        <v>0</v>
      </c>
      <c r="M167" s="98" t="str">
        <f>M37</f>
        <v>6</v>
      </c>
      <c r="N167" s="99"/>
      <c r="O167" s="98"/>
    </row>
    <row r="168" spans="1:17" s="76" customFormat="1" ht="14.25" x14ac:dyDescent="0.2">
      <c r="K168" s="98"/>
      <c r="L168" s="99"/>
      <c r="M168" s="98"/>
      <c r="O168" s="98"/>
    </row>
    <row r="169" spans="1:17" s="76" customFormat="1" ht="14.25" x14ac:dyDescent="0.2">
      <c r="C169" s="76" t="str">
        <f>B37</f>
        <v>1. Überprüfen</v>
      </c>
      <c r="J169" s="99">
        <f>J37</f>
        <v>0</v>
      </c>
      <c r="K169" s="160" t="str">
        <f>K37</f>
        <v>6</v>
      </c>
      <c r="M169" s="98"/>
      <c r="O169" s="98"/>
    </row>
    <row r="170" spans="1:17" s="76" customFormat="1" ht="14.25" x14ac:dyDescent="0.2">
      <c r="C170" s="76" t="str">
        <f>B39</f>
        <v>2. Diagnostizieren</v>
      </c>
      <c r="J170" s="99">
        <f>J39</f>
        <v>0</v>
      </c>
      <c r="K170" s="160" t="str">
        <f>K39</f>
        <v>6</v>
      </c>
      <c r="M170" s="98"/>
      <c r="O170" s="98"/>
    </row>
    <row r="171" spans="1:17" s="76" customFormat="1" ht="14.25" x14ac:dyDescent="0.2">
      <c r="C171" s="76" t="str">
        <f>B41</f>
        <v>3. Instandsetzen</v>
      </c>
      <c r="J171" s="99">
        <f>J41</f>
        <v>0</v>
      </c>
      <c r="K171" s="160" t="str">
        <f>K41</f>
        <v>6</v>
      </c>
      <c r="M171" s="98"/>
      <c r="O171" s="98"/>
    </row>
    <row r="172" spans="1:17" s="76" customFormat="1" ht="14.25" x14ac:dyDescent="0.2">
      <c r="K172" s="98"/>
      <c r="M172" s="98"/>
      <c r="O172" s="98"/>
    </row>
    <row r="173" spans="1:17" s="76" customFormat="1" ht="14.25" x14ac:dyDescent="0.2">
      <c r="B173" s="17" t="s">
        <v>134</v>
      </c>
      <c r="K173" s="98"/>
      <c r="L173" s="99"/>
      <c r="M173" s="160"/>
      <c r="O173" s="98"/>
    </row>
    <row r="174" spans="1:17" s="76" customFormat="1" ht="14.25" x14ac:dyDescent="0.2">
      <c r="K174" s="98"/>
      <c r="L174" s="99"/>
      <c r="M174" s="160"/>
      <c r="O174" s="98"/>
    </row>
    <row r="175" spans="1:17" s="76" customFormat="1" ht="14.25" x14ac:dyDescent="0.2">
      <c r="C175" s="76" t="str">
        <f>B44</f>
        <v>1. Kraftfahrzeug- und Instandhaltungstechnik</v>
      </c>
      <c r="J175" s="99"/>
      <c r="K175" s="160"/>
      <c r="L175" s="99">
        <f>J44</f>
        <v>0</v>
      </c>
      <c r="M175" s="98" t="str">
        <f>K44</f>
        <v>6</v>
      </c>
      <c r="O175" s="98"/>
    </row>
    <row r="176" spans="1:17" s="76" customFormat="1" ht="14.25" x14ac:dyDescent="0.2">
      <c r="C176" s="76" t="str">
        <f>B48</f>
        <v>2. Diagnosetechnik</v>
      </c>
      <c r="J176" s="99"/>
      <c r="K176" s="160"/>
      <c r="L176" s="99">
        <f>J48</f>
        <v>0</v>
      </c>
      <c r="M176" s="98" t="str">
        <f>K48</f>
        <v>6</v>
      </c>
      <c r="O176" s="98"/>
    </row>
    <row r="177" spans="1:17" s="76" customFormat="1" ht="14.25" x14ac:dyDescent="0.2">
      <c r="C177" s="76" t="str">
        <f>B52</f>
        <v>3. Wirtschafts- und Sozialkunde</v>
      </c>
      <c r="J177" s="99"/>
      <c r="K177" s="160"/>
      <c r="L177" s="99">
        <f>J52</f>
        <v>0</v>
      </c>
      <c r="M177" s="98" t="str">
        <f>K52</f>
        <v>6</v>
      </c>
      <c r="O177" s="98"/>
    </row>
    <row r="178" spans="1:17" s="76" customFormat="1" ht="14.25" x14ac:dyDescent="0.2">
      <c r="M178" s="98"/>
      <c r="O178" s="98"/>
    </row>
    <row r="179" spans="1:17" s="76" customFormat="1" ht="14.25" x14ac:dyDescent="0.2">
      <c r="B179" s="76" t="s">
        <v>59</v>
      </c>
      <c r="M179" s="98"/>
      <c r="N179" s="99">
        <f>N37</f>
        <v>0</v>
      </c>
      <c r="O179" s="98" t="str">
        <f>O37</f>
        <v>6</v>
      </c>
    </row>
    <row r="180" spans="1:17" s="76" customFormat="1" ht="14.25" x14ac:dyDescent="0.2"/>
    <row r="181" spans="1:17" s="76" customFormat="1" ht="14.25" x14ac:dyDescent="0.2">
      <c r="A181" s="355" t="s">
        <v>81</v>
      </c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155">
        <f>SUM(Q37,Q44,Q48,Q52)</f>
        <v>0</v>
      </c>
      <c r="Q181" s="98"/>
    </row>
    <row r="182" spans="1:17" s="76" customFormat="1" ht="14.25" x14ac:dyDescent="0.2">
      <c r="A182" s="355" t="s">
        <v>83</v>
      </c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155">
        <f>Q24</f>
        <v>0</v>
      </c>
    </row>
    <row r="183" spans="1:17" s="76" customFormat="1" ht="14.25" x14ac:dyDescent="0.2">
      <c r="A183" s="267"/>
      <c r="B183" s="267"/>
      <c r="C183" s="267"/>
      <c r="D183" s="267"/>
      <c r="E183" s="267"/>
      <c r="F183" s="267"/>
      <c r="G183" s="267"/>
      <c r="H183" s="267"/>
      <c r="I183" s="267"/>
      <c r="J183" s="267"/>
      <c r="K183" s="267"/>
      <c r="L183" s="267"/>
      <c r="M183" s="267"/>
      <c r="N183" s="267"/>
      <c r="O183" s="267"/>
      <c r="P183" s="155"/>
    </row>
    <row r="184" spans="1:17" s="89" customFormat="1" ht="15" x14ac:dyDescent="0.25">
      <c r="A184" s="273" t="s">
        <v>84</v>
      </c>
      <c r="B184" s="273"/>
      <c r="C184" s="273"/>
      <c r="D184" s="273"/>
      <c r="E184" s="273"/>
      <c r="F184" s="273"/>
      <c r="G184" s="273"/>
      <c r="H184" s="273"/>
      <c r="I184" s="273"/>
      <c r="J184" s="273"/>
      <c r="K184" s="273"/>
      <c r="L184" s="273"/>
      <c r="M184" s="273"/>
      <c r="N184" s="273"/>
      <c r="O184" s="273"/>
      <c r="P184" s="112">
        <f>R24</f>
        <v>0</v>
      </c>
      <c r="Q184" s="156" t="str">
        <f>S24</f>
        <v>6</v>
      </c>
    </row>
    <row r="185" spans="1:17" s="45" customFormat="1" ht="12" x14ac:dyDescent="0.2">
      <c r="A185" s="96" t="s">
        <v>50</v>
      </c>
    </row>
    <row r="186" spans="1:17" x14ac:dyDescent="0.2">
      <c r="A186" s="96"/>
      <c r="I186" s="1"/>
    </row>
    <row r="187" spans="1:17" s="76" customFormat="1" ht="15" x14ac:dyDescent="0.25">
      <c r="A187" s="89" t="str">
        <f>M61</f>
        <v>Die Gesellenprüfung ist nicht bestanden</v>
      </c>
    </row>
    <row r="188" spans="1:17" x14ac:dyDescent="0.2">
      <c r="A188" s="96" t="s">
        <v>135</v>
      </c>
      <c r="I188" s="1"/>
    </row>
    <row r="189" spans="1:17" x14ac:dyDescent="0.2">
      <c r="I189" s="1"/>
    </row>
    <row r="190" spans="1:17" x14ac:dyDescent="0.2">
      <c r="I190" s="1"/>
    </row>
    <row r="191" spans="1:17" x14ac:dyDescent="0.2">
      <c r="I191" s="1"/>
    </row>
    <row r="192" spans="1:17" x14ac:dyDescent="0.2">
      <c r="I192" s="1"/>
    </row>
    <row r="193" spans="1:17" x14ac:dyDescent="0.2">
      <c r="I193" s="1"/>
    </row>
    <row r="194" spans="1:17" x14ac:dyDescent="0.2">
      <c r="I194" s="1"/>
    </row>
    <row r="195" spans="1:17" x14ac:dyDescent="0.2">
      <c r="I195" s="1"/>
    </row>
    <row r="196" spans="1:17" x14ac:dyDescent="0.2">
      <c r="A196" s="103"/>
      <c r="B196" s="103"/>
      <c r="C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</row>
    <row r="197" spans="1:17" s="96" customFormat="1" ht="11.25" x14ac:dyDescent="0.2">
      <c r="A197" s="96" t="s">
        <v>82</v>
      </c>
      <c r="E197" s="96" t="str">
        <f>E132</f>
        <v>Vorsitzende/r</v>
      </c>
      <c r="I197" s="96" t="str">
        <f>I132</f>
        <v>Prüfer/in</v>
      </c>
      <c r="M197" s="96" t="str">
        <f>M132</f>
        <v>Prüferin</v>
      </c>
    </row>
    <row r="198" spans="1:17" x14ac:dyDescent="0.2">
      <c r="I198" s="1"/>
    </row>
    <row r="199" spans="1:17" x14ac:dyDescent="0.2">
      <c r="I199" s="1"/>
    </row>
    <row r="200" spans="1:17" x14ac:dyDescent="0.2">
      <c r="I200" s="1"/>
    </row>
    <row r="201" spans="1:17" x14ac:dyDescent="0.2">
      <c r="I201" s="1"/>
    </row>
    <row r="202" spans="1:17" x14ac:dyDescent="0.2">
      <c r="I202" s="1"/>
    </row>
    <row r="203" spans="1:17" x14ac:dyDescent="0.2">
      <c r="I203" s="1"/>
    </row>
    <row r="204" spans="1:17" x14ac:dyDescent="0.2">
      <c r="I204" s="1"/>
    </row>
    <row r="205" spans="1:17" x14ac:dyDescent="0.2">
      <c r="I205" s="1"/>
    </row>
    <row r="206" spans="1:17" x14ac:dyDescent="0.2">
      <c r="I206" s="1"/>
    </row>
    <row r="207" spans="1:17" x14ac:dyDescent="0.2">
      <c r="I207" s="1"/>
    </row>
    <row r="208" spans="1:17" x14ac:dyDescent="0.2">
      <c r="I208" s="1"/>
    </row>
    <row r="209" spans="9:9" x14ac:dyDescent="0.2">
      <c r="I209" s="1"/>
    </row>
    <row r="210" spans="9:9" x14ac:dyDescent="0.2">
      <c r="I210" s="1"/>
    </row>
    <row r="211" spans="9:9" x14ac:dyDescent="0.2">
      <c r="I211" s="1"/>
    </row>
    <row r="212" spans="9:9" x14ac:dyDescent="0.2">
      <c r="I212" s="1"/>
    </row>
    <row r="213" spans="9:9" x14ac:dyDescent="0.2">
      <c r="I213" s="1"/>
    </row>
    <row r="214" spans="9:9" x14ac:dyDescent="0.2">
      <c r="I214" s="1"/>
    </row>
    <row r="215" spans="9:9" x14ac:dyDescent="0.2">
      <c r="I215" s="1"/>
    </row>
    <row r="216" spans="9:9" x14ac:dyDescent="0.2">
      <c r="I216" s="1"/>
    </row>
    <row r="217" spans="9:9" x14ac:dyDescent="0.2">
      <c r="I217" s="1"/>
    </row>
    <row r="218" spans="9:9" x14ac:dyDescent="0.2">
      <c r="I218" s="1"/>
    </row>
    <row r="219" spans="9:9" x14ac:dyDescent="0.2">
      <c r="I219" s="1"/>
    </row>
    <row r="220" spans="9:9" x14ac:dyDescent="0.2">
      <c r="I220" s="1"/>
    </row>
    <row r="221" spans="9:9" x14ac:dyDescent="0.2">
      <c r="I221" s="1"/>
    </row>
    <row r="222" spans="9:9" x14ac:dyDescent="0.2">
      <c r="I222" s="1"/>
    </row>
    <row r="223" spans="9:9" x14ac:dyDescent="0.2">
      <c r="I223" s="1"/>
    </row>
    <row r="224" spans="9:9" x14ac:dyDescent="0.2">
      <c r="I224" s="1"/>
    </row>
    <row r="225" spans="9:9" x14ac:dyDescent="0.2">
      <c r="I225" s="1"/>
    </row>
    <row r="226" spans="9:9" x14ac:dyDescent="0.2">
      <c r="I226" s="1"/>
    </row>
    <row r="227" spans="9:9" x14ac:dyDescent="0.2">
      <c r="I227" s="1"/>
    </row>
    <row r="228" spans="9:9" x14ac:dyDescent="0.2">
      <c r="I228" s="1"/>
    </row>
    <row r="229" spans="9:9" x14ac:dyDescent="0.2">
      <c r="I229" s="1"/>
    </row>
    <row r="230" spans="9:9" x14ac:dyDescent="0.2">
      <c r="I230" s="1"/>
    </row>
    <row r="231" spans="9:9" x14ac:dyDescent="0.2">
      <c r="I231" s="1"/>
    </row>
    <row r="232" spans="9:9" x14ac:dyDescent="0.2">
      <c r="I232" s="1"/>
    </row>
    <row r="233" spans="9:9" x14ac:dyDescent="0.2">
      <c r="I233" s="1"/>
    </row>
    <row r="234" spans="9:9" x14ac:dyDescent="0.2">
      <c r="I234" s="1"/>
    </row>
    <row r="235" spans="9:9" x14ac:dyDescent="0.2">
      <c r="I235" s="1"/>
    </row>
    <row r="236" spans="9:9" x14ac:dyDescent="0.2">
      <c r="I236" s="1"/>
    </row>
    <row r="237" spans="9:9" x14ac:dyDescent="0.2">
      <c r="I237" s="1"/>
    </row>
    <row r="238" spans="9:9" x14ac:dyDescent="0.2">
      <c r="I238" s="1"/>
    </row>
    <row r="239" spans="9:9" x14ac:dyDescent="0.2">
      <c r="I239" s="1"/>
    </row>
    <row r="240" spans="9:9" x14ac:dyDescent="0.2">
      <c r="I240" s="1"/>
    </row>
    <row r="241" spans="9:9" x14ac:dyDescent="0.2">
      <c r="I241" s="1"/>
    </row>
    <row r="242" spans="9:9" x14ac:dyDescent="0.2">
      <c r="I242" s="1"/>
    </row>
    <row r="243" spans="9:9" x14ac:dyDescent="0.2">
      <c r="I243" s="1"/>
    </row>
    <row r="244" spans="9:9" x14ac:dyDescent="0.2">
      <c r="I244" s="1"/>
    </row>
    <row r="245" spans="9:9" x14ac:dyDescent="0.2">
      <c r="I245" s="1"/>
    </row>
    <row r="246" spans="9:9" x14ac:dyDescent="0.2">
      <c r="I246" s="1"/>
    </row>
    <row r="247" spans="9:9" x14ac:dyDescent="0.2">
      <c r="I247" s="1"/>
    </row>
    <row r="248" spans="9:9" x14ac:dyDescent="0.2">
      <c r="I248" s="1"/>
    </row>
    <row r="249" spans="9:9" x14ac:dyDescent="0.2">
      <c r="I249" s="1"/>
    </row>
    <row r="250" spans="9:9" x14ac:dyDescent="0.2">
      <c r="I250" s="1"/>
    </row>
    <row r="251" spans="9:9" x14ac:dyDescent="0.2">
      <c r="I251" s="1"/>
    </row>
    <row r="252" spans="9:9" x14ac:dyDescent="0.2">
      <c r="I252" s="1"/>
    </row>
    <row r="253" spans="9:9" x14ac:dyDescent="0.2">
      <c r="I253" s="1"/>
    </row>
    <row r="254" spans="9:9" x14ac:dyDescent="0.2">
      <c r="I254" s="1"/>
    </row>
    <row r="255" spans="9:9" x14ac:dyDescent="0.2">
      <c r="I255" s="1"/>
    </row>
    <row r="256" spans="9:9" x14ac:dyDescent="0.2">
      <c r="I256" s="1"/>
    </row>
    <row r="257" spans="9:9" x14ac:dyDescent="0.2">
      <c r="I257" s="1"/>
    </row>
    <row r="258" spans="9:9" x14ac:dyDescent="0.2">
      <c r="I258" s="1"/>
    </row>
    <row r="259" spans="9:9" x14ac:dyDescent="0.2">
      <c r="I259" s="1"/>
    </row>
    <row r="260" spans="9:9" x14ac:dyDescent="0.2">
      <c r="I260" s="1"/>
    </row>
    <row r="261" spans="9:9" x14ac:dyDescent="0.2">
      <c r="I261" s="1"/>
    </row>
    <row r="262" spans="9:9" x14ac:dyDescent="0.2">
      <c r="I262" s="1"/>
    </row>
    <row r="263" spans="9:9" x14ac:dyDescent="0.2">
      <c r="I263" s="1"/>
    </row>
    <row r="264" spans="9:9" x14ac:dyDescent="0.2">
      <c r="I264" s="1"/>
    </row>
    <row r="265" spans="9:9" x14ac:dyDescent="0.2">
      <c r="I265" s="1"/>
    </row>
    <row r="266" spans="9:9" x14ac:dyDescent="0.2">
      <c r="I266" s="1"/>
    </row>
    <row r="267" spans="9:9" x14ac:dyDescent="0.2">
      <c r="I267" s="1"/>
    </row>
    <row r="268" spans="9:9" x14ac:dyDescent="0.2">
      <c r="I268" s="1"/>
    </row>
    <row r="269" spans="9:9" x14ac:dyDescent="0.2">
      <c r="I269" s="1"/>
    </row>
    <row r="270" spans="9:9" x14ac:dyDescent="0.2">
      <c r="I270" s="1"/>
    </row>
    <row r="271" spans="9:9" x14ac:dyDescent="0.2">
      <c r="I271" s="1"/>
    </row>
    <row r="272" spans="9:9" x14ac:dyDescent="0.2">
      <c r="I272" s="1"/>
    </row>
    <row r="273" spans="9:9" x14ac:dyDescent="0.2">
      <c r="I273" s="1"/>
    </row>
    <row r="274" spans="9:9" x14ac:dyDescent="0.2">
      <c r="I274" s="1"/>
    </row>
    <row r="275" spans="9:9" x14ac:dyDescent="0.2">
      <c r="I275" s="1"/>
    </row>
    <row r="276" spans="9:9" x14ac:dyDescent="0.2">
      <c r="I276" s="1"/>
    </row>
    <row r="277" spans="9:9" x14ac:dyDescent="0.2">
      <c r="I277" s="1"/>
    </row>
    <row r="278" spans="9:9" x14ac:dyDescent="0.2">
      <c r="I278" s="1"/>
    </row>
    <row r="279" spans="9:9" x14ac:dyDescent="0.2">
      <c r="I279" s="1"/>
    </row>
    <row r="280" spans="9:9" x14ac:dyDescent="0.2">
      <c r="I280" s="1"/>
    </row>
    <row r="281" spans="9:9" x14ac:dyDescent="0.2">
      <c r="I281" s="1"/>
    </row>
    <row r="282" spans="9:9" x14ac:dyDescent="0.2">
      <c r="I282" s="1"/>
    </row>
    <row r="283" spans="9:9" x14ac:dyDescent="0.2">
      <c r="I283" s="1"/>
    </row>
    <row r="284" spans="9:9" x14ac:dyDescent="0.2">
      <c r="I284" s="1"/>
    </row>
    <row r="285" spans="9:9" x14ac:dyDescent="0.2">
      <c r="I285" s="1"/>
    </row>
    <row r="286" spans="9:9" x14ac:dyDescent="0.2">
      <c r="I286" s="1"/>
    </row>
    <row r="287" spans="9:9" x14ac:dyDescent="0.2">
      <c r="I287" s="1"/>
    </row>
    <row r="288" spans="9:9" x14ac:dyDescent="0.2">
      <c r="I288" s="1"/>
    </row>
    <row r="289" spans="9:9" x14ac:dyDescent="0.2">
      <c r="I289" s="1"/>
    </row>
    <row r="290" spans="9:9" x14ac:dyDescent="0.2">
      <c r="I290" s="1"/>
    </row>
    <row r="291" spans="9:9" x14ac:dyDescent="0.2">
      <c r="I291" s="1"/>
    </row>
    <row r="292" spans="9:9" x14ac:dyDescent="0.2">
      <c r="I292" s="1"/>
    </row>
    <row r="293" spans="9:9" x14ac:dyDescent="0.2">
      <c r="I293" s="1"/>
    </row>
    <row r="294" spans="9:9" x14ac:dyDescent="0.2">
      <c r="I294" s="1"/>
    </row>
    <row r="295" spans="9:9" x14ac:dyDescent="0.2">
      <c r="I295" s="1"/>
    </row>
    <row r="296" spans="9:9" x14ac:dyDescent="0.2">
      <c r="I296" s="1"/>
    </row>
    <row r="297" spans="9:9" x14ac:dyDescent="0.2">
      <c r="I297" s="1"/>
    </row>
    <row r="298" spans="9:9" x14ac:dyDescent="0.2">
      <c r="I298" s="1"/>
    </row>
    <row r="299" spans="9:9" x14ac:dyDescent="0.2">
      <c r="I299" s="1"/>
    </row>
    <row r="300" spans="9:9" x14ac:dyDescent="0.2">
      <c r="I300" s="1"/>
    </row>
    <row r="301" spans="9:9" x14ac:dyDescent="0.2">
      <c r="I301" s="1"/>
    </row>
    <row r="302" spans="9:9" x14ac:dyDescent="0.2">
      <c r="I302" s="1"/>
    </row>
    <row r="303" spans="9:9" x14ac:dyDescent="0.2">
      <c r="I303" s="1"/>
    </row>
    <row r="304" spans="9:9" x14ac:dyDescent="0.2">
      <c r="I304" s="1"/>
    </row>
    <row r="305" spans="9:9" x14ac:dyDescent="0.2">
      <c r="I305" s="1"/>
    </row>
    <row r="306" spans="9:9" x14ac:dyDescent="0.2">
      <c r="I306" s="1"/>
    </row>
    <row r="307" spans="9:9" x14ac:dyDescent="0.2">
      <c r="I307" s="1"/>
    </row>
    <row r="308" spans="9:9" x14ac:dyDescent="0.2">
      <c r="I308" s="1"/>
    </row>
    <row r="309" spans="9:9" x14ac:dyDescent="0.2">
      <c r="I309" s="1"/>
    </row>
    <row r="310" spans="9:9" x14ac:dyDescent="0.2">
      <c r="I310" s="1"/>
    </row>
    <row r="311" spans="9:9" x14ac:dyDescent="0.2">
      <c r="I311" s="1"/>
    </row>
    <row r="312" spans="9:9" x14ac:dyDescent="0.2">
      <c r="I312" s="1"/>
    </row>
    <row r="313" spans="9:9" x14ac:dyDescent="0.2">
      <c r="I313" s="1"/>
    </row>
    <row r="314" spans="9:9" x14ac:dyDescent="0.2">
      <c r="I314" s="1"/>
    </row>
    <row r="315" spans="9:9" x14ac:dyDescent="0.2">
      <c r="I315" s="1"/>
    </row>
    <row r="316" spans="9:9" x14ac:dyDescent="0.2">
      <c r="I316" s="1"/>
    </row>
    <row r="317" spans="9:9" x14ac:dyDescent="0.2">
      <c r="I317" s="1"/>
    </row>
    <row r="318" spans="9:9" x14ac:dyDescent="0.2">
      <c r="I318" s="1"/>
    </row>
    <row r="319" spans="9:9" x14ac:dyDescent="0.2">
      <c r="I319" s="1"/>
    </row>
    <row r="320" spans="9:9" x14ac:dyDescent="0.2">
      <c r="I320" s="1"/>
    </row>
    <row r="321" spans="9:9" x14ac:dyDescent="0.2">
      <c r="I321" s="1"/>
    </row>
    <row r="322" spans="9:9" x14ac:dyDescent="0.2">
      <c r="I322" s="1"/>
    </row>
    <row r="323" spans="9:9" x14ac:dyDescent="0.2">
      <c r="I323" s="1"/>
    </row>
    <row r="324" spans="9:9" x14ac:dyDescent="0.2">
      <c r="I324" s="1"/>
    </row>
    <row r="325" spans="9:9" x14ac:dyDescent="0.2">
      <c r="I325" s="1"/>
    </row>
    <row r="326" spans="9:9" x14ac:dyDescent="0.2">
      <c r="I326" s="1"/>
    </row>
    <row r="327" spans="9:9" x14ac:dyDescent="0.2">
      <c r="I327" s="1"/>
    </row>
    <row r="328" spans="9:9" x14ac:dyDescent="0.2">
      <c r="I328" s="1"/>
    </row>
    <row r="329" spans="9:9" x14ac:dyDescent="0.2">
      <c r="I329" s="1"/>
    </row>
    <row r="330" spans="9:9" x14ac:dyDescent="0.2">
      <c r="I330" s="1"/>
    </row>
    <row r="331" spans="9:9" x14ac:dyDescent="0.2">
      <c r="I331" s="1"/>
    </row>
    <row r="332" spans="9:9" x14ac:dyDescent="0.2">
      <c r="I332" s="1"/>
    </row>
    <row r="333" spans="9:9" x14ac:dyDescent="0.2">
      <c r="I333" s="1"/>
    </row>
    <row r="334" spans="9:9" x14ac:dyDescent="0.2">
      <c r="I334" s="1"/>
    </row>
    <row r="335" spans="9:9" x14ac:dyDescent="0.2">
      <c r="I335" s="1"/>
    </row>
    <row r="336" spans="9:9" x14ac:dyDescent="0.2">
      <c r="I336" s="1"/>
    </row>
    <row r="337" spans="9:9" x14ac:dyDescent="0.2">
      <c r="I337" s="1"/>
    </row>
    <row r="338" spans="9:9" x14ac:dyDescent="0.2">
      <c r="I338" s="1"/>
    </row>
    <row r="339" spans="9:9" x14ac:dyDescent="0.2">
      <c r="I339" s="1"/>
    </row>
    <row r="340" spans="9:9" x14ac:dyDescent="0.2">
      <c r="I340" s="1"/>
    </row>
    <row r="341" spans="9:9" x14ac:dyDescent="0.2">
      <c r="I341" s="1"/>
    </row>
    <row r="342" spans="9:9" x14ac:dyDescent="0.2">
      <c r="I342" s="1"/>
    </row>
    <row r="343" spans="9:9" x14ac:dyDescent="0.2">
      <c r="I343" s="1"/>
    </row>
    <row r="344" spans="9:9" x14ac:dyDescent="0.2">
      <c r="I344" s="1"/>
    </row>
    <row r="345" spans="9:9" x14ac:dyDescent="0.2">
      <c r="I345" s="1"/>
    </row>
    <row r="346" spans="9:9" x14ac:dyDescent="0.2">
      <c r="I346" s="1"/>
    </row>
    <row r="347" spans="9:9" x14ac:dyDescent="0.2">
      <c r="I347" s="1"/>
    </row>
    <row r="348" spans="9:9" x14ac:dyDescent="0.2">
      <c r="I348" s="1"/>
    </row>
    <row r="349" spans="9:9" x14ac:dyDescent="0.2">
      <c r="I349" s="1"/>
    </row>
    <row r="350" spans="9:9" x14ac:dyDescent="0.2">
      <c r="I350" s="1"/>
    </row>
    <row r="351" spans="9:9" x14ac:dyDescent="0.2">
      <c r="I351" s="1"/>
    </row>
    <row r="352" spans="9:9" x14ac:dyDescent="0.2">
      <c r="I352" s="1"/>
    </row>
    <row r="353" spans="9:9" x14ac:dyDescent="0.2">
      <c r="I353" s="1"/>
    </row>
    <row r="354" spans="9:9" x14ac:dyDescent="0.2">
      <c r="I354" s="1"/>
    </row>
    <row r="355" spans="9:9" x14ac:dyDescent="0.2">
      <c r="I355" s="1"/>
    </row>
    <row r="356" spans="9:9" x14ac:dyDescent="0.2">
      <c r="I356" s="1"/>
    </row>
    <row r="357" spans="9:9" x14ac:dyDescent="0.2">
      <c r="I357" s="1"/>
    </row>
    <row r="358" spans="9:9" x14ac:dyDescent="0.2">
      <c r="I358" s="1"/>
    </row>
    <row r="359" spans="9:9" x14ac:dyDescent="0.2">
      <c r="I359" s="1"/>
    </row>
    <row r="360" spans="9:9" x14ac:dyDescent="0.2">
      <c r="I360" s="1"/>
    </row>
    <row r="361" spans="9:9" x14ac:dyDescent="0.2">
      <c r="I361" s="1"/>
    </row>
    <row r="362" spans="9:9" x14ac:dyDescent="0.2">
      <c r="I362" s="1"/>
    </row>
    <row r="363" spans="9:9" x14ac:dyDescent="0.2">
      <c r="I363" s="1"/>
    </row>
    <row r="364" spans="9:9" x14ac:dyDescent="0.2">
      <c r="I364" s="1"/>
    </row>
    <row r="365" spans="9:9" x14ac:dyDescent="0.2">
      <c r="I365" s="1"/>
    </row>
    <row r="366" spans="9:9" x14ac:dyDescent="0.2">
      <c r="I366" s="1"/>
    </row>
    <row r="367" spans="9:9" x14ac:dyDescent="0.2">
      <c r="I367" s="1"/>
    </row>
    <row r="368" spans="9:9" x14ac:dyDescent="0.2">
      <c r="I368" s="1"/>
    </row>
    <row r="369" spans="9:9" x14ac:dyDescent="0.2">
      <c r="I369" s="1"/>
    </row>
    <row r="370" spans="9:9" x14ac:dyDescent="0.2">
      <c r="I370" s="1"/>
    </row>
    <row r="371" spans="9:9" x14ac:dyDescent="0.2">
      <c r="I371" s="1"/>
    </row>
    <row r="372" spans="9:9" x14ac:dyDescent="0.2">
      <c r="I372" s="1"/>
    </row>
    <row r="373" spans="9:9" x14ac:dyDescent="0.2">
      <c r="I373" s="1"/>
    </row>
    <row r="374" spans="9:9" x14ac:dyDescent="0.2">
      <c r="I374" s="1"/>
    </row>
    <row r="375" spans="9:9" x14ac:dyDescent="0.2">
      <c r="I375" s="1"/>
    </row>
    <row r="376" spans="9:9" x14ac:dyDescent="0.2">
      <c r="I376" s="1"/>
    </row>
    <row r="377" spans="9:9" x14ac:dyDescent="0.2">
      <c r="I377" s="1"/>
    </row>
    <row r="378" spans="9:9" x14ac:dyDescent="0.2">
      <c r="I378" s="1"/>
    </row>
    <row r="379" spans="9:9" x14ac:dyDescent="0.2">
      <c r="I379" s="1"/>
    </row>
    <row r="380" spans="9:9" x14ac:dyDescent="0.2">
      <c r="I380" s="1"/>
    </row>
    <row r="381" spans="9:9" x14ac:dyDescent="0.2">
      <c r="I381" s="1"/>
    </row>
    <row r="382" spans="9:9" x14ac:dyDescent="0.2">
      <c r="I382" s="1"/>
    </row>
    <row r="383" spans="9:9" x14ac:dyDescent="0.2">
      <c r="I383" s="1"/>
    </row>
    <row r="384" spans="9:9" x14ac:dyDescent="0.2">
      <c r="I384" s="1"/>
    </row>
    <row r="385" spans="9:9" x14ac:dyDescent="0.2">
      <c r="I385" s="1"/>
    </row>
    <row r="386" spans="9:9" x14ac:dyDescent="0.2">
      <c r="I386" s="1"/>
    </row>
    <row r="387" spans="9:9" x14ac:dyDescent="0.2">
      <c r="I387" s="1"/>
    </row>
    <row r="388" spans="9:9" x14ac:dyDescent="0.2">
      <c r="I388" s="1"/>
    </row>
    <row r="389" spans="9:9" x14ac:dyDescent="0.2">
      <c r="I389" s="1"/>
    </row>
    <row r="390" spans="9:9" x14ac:dyDescent="0.2">
      <c r="I390" s="1"/>
    </row>
    <row r="391" spans="9:9" x14ac:dyDescent="0.2">
      <c r="I391" s="1"/>
    </row>
    <row r="392" spans="9:9" x14ac:dyDescent="0.2">
      <c r="I392" s="1"/>
    </row>
    <row r="393" spans="9:9" x14ac:dyDescent="0.2">
      <c r="I393" s="1"/>
    </row>
    <row r="394" spans="9:9" x14ac:dyDescent="0.2">
      <c r="I394" s="1"/>
    </row>
    <row r="395" spans="9:9" x14ac:dyDescent="0.2">
      <c r="I395" s="1"/>
    </row>
    <row r="396" spans="9:9" x14ac:dyDescent="0.2">
      <c r="I396" s="1"/>
    </row>
    <row r="397" spans="9:9" x14ac:dyDescent="0.2">
      <c r="I397" s="1"/>
    </row>
    <row r="398" spans="9:9" x14ac:dyDescent="0.2">
      <c r="I398" s="1"/>
    </row>
    <row r="399" spans="9:9" x14ac:dyDescent="0.2">
      <c r="I399" s="1"/>
    </row>
    <row r="400" spans="9:9" x14ac:dyDescent="0.2">
      <c r="I400" s="1"/>
    </row>
    <row r="401" spans="9:9" x14ac:dyDescent="0.2">
      <c r="I401" s="1"/>
    </row>
    <row r="402" spans="9:9" x14ac:dyDescent="0.2">
      <c r="I402" s="1"/>
    </row>
    <row r="403" spans="9:9" x14ac:dyDescent="0.2">
      <c r="I403" s="1"/>
    </row>
    <row r="404" spans="9:9" x14ac:dyDescent="0.2">
      <c r="I404" s="1"/>
    </row>
    <row r="405" spans="9:9" x14ac:dyDescent="0.2">
      <c r="I405" s="1"/>
    </row>
    <row r="406" spans="9:9" x14ac:dyDescent="0.2">
      <c r="I406" s="1"/>
    </row>
    <row r="407" spans="9:9" x14ac:dyDescent="0.2">
      <c r="I407" s="1"/>
    </row>
    <row r="408" spans="9:9" x14ac:dyDescent="0.2">
      <c r="I408" s="1"/>
    </row>
    <row r="409" spans="9:9" x14ac:dyDescent="0.2">
      <c r="I409" s="1"/>
    </row>
    <row r="410" spans="9:9" x14ac:dyDescent="0.2">
      <c r="I410" s="1"/>
    </row>
    <row r="411" spans="9:9" x14ac:dyDescent="0.2">
      <c r="I411" s="1"/>
    </row>
    <row r="412" spans="9:9" x14ac:dyDescent="0.2">
      <c r="I412" s="1"/>
    </row>
    <row r="413" spans="9:9" x14ac:dyDescent="0.2">
      <c r="I413" s="1"/>
    </row>
    <row r="414" spans="9:9" x14ac:dyDescent="0.2">
      <c r="I414" s="1"/>
    </row>
    <row r="415" spans="9:9" x14ac:dyDescent="0.2">
      <c r="I415" s="1"/>
    </row>
    <row r="416" spans="9:9" x14ac:dyDescent="0.2">
      <c r="I416" s="1"/>
    </row>
    <row r="417" spans="9:9" x14ac:dyDescent="0.2">
      <c r="I417" s="1"/>
    </row>
    <row r="418" spans="9:9" x14ac:dyDescent="0.2">
      <c r="I418" s="1"/>
    </row>
    <row r="419" spans="9:9" x14ac:dyDescent="0.2">
      <c r="I419" s="1"/>
    </row>
    <row r="420" spans="9:9" x14ac:dyDescent="0.2">
      <c r="I420" s="1"/>
    </row>
    <row r="421" spans="9:9" x14ac:dyDescent="0.2">
      <c r="I421" s="1"/>
    </row>
    <row r="422" spans="9:9" x14ac:dyDescent="0.2">
      <c r="I422" s="1"/>
    </row>
    <row r="423" spans="9:9" x14ac:dyDescent="0.2">
      <c r="I423" s="1"/>
    </row>
    <row r="424" spans="9:9" x14ac:dyDescent="0.2">
      <c r="I424" s="1"/>
    </row>
    <row r="425" spans="9:9" x14ac:dyDescent="0.2">
      <c r="I425" s="1"/>
    </row>
    <row r="426" spans="9:9" x14ac:dyDescent="0.2">
      <c r="I426" s="1"/>
    </row>
    <row r="427" spans="9:9" x14ac:dyDescent="0.2">
      <c r="I427" s="1"/>
    </row>
    <row r="428" spans="9:9" x14ac:dyDescent="0.2">
      <c r="I428" s="1"/>
    </row>
    <row r="429" spans="9:9" x14ac:dyDescent="0.2">
      <c r="I429" s="1"/>
    </row>
    <row r="430" spans="9:9" x14ac:dyDescent="0.2">
      <c r="I430" s="1"/>
    </row>
    <row r="431" spans="9:9" x14ac:dyDescent="0.2">
      <c r="I431" s="1"/>
    </row>
    <row r="432" spans="9:9" x14ac:dyDescent="0.2">
      <c r="I432" s="1"/>
    </row>
    <row r="433" spans="9:9" x14ac:dyDescent="0.2">
      <c r="I433" s="1"/>
    </row>
    <row r="434" spans="9:9" x14ac:dyDescent="0.2">
      <c r="I434" s="1"/>
    </row>
    <row r="435" spans="9:9" x14ac:dyDescent="0.2">
      <c r="I435" s="1"/>
    </row>
    <row r="436" spans="9:9" x14ac:dyDescent="0.2">
      <c r="I436" s="1"/>
    </row>
    <row r="437" spans="9:9" x14ac:dyDescent="0.2">
      <c r="I437" s="1"/>
    </row>
    <row r="438" spans="9:9" x14ac:dyDescent="0.2">
      <c r="I438" s="1"/>
    </row>
    <row r="439" spans="9:9" x14ac:dyDescent="0.2">
      <c r="I439" s="1"/>
    </row>
    <row r="440" spans="9:9" x14ac:dyDescent="0.2">
      <c r="I440" s="1"/>
    </row>
    <row r="441" spans="9:9" x14ac:dyDescent="0.2">
      <c r="I441" s="1"/>
    </row>
    <row r="442" spans="9:9" x14ac:dyDescent="0.2">
      <c r="I442" s="1"/>
    </row>
    <row r="443" spans="9:9" x14ac:dyDescent="0.2">
      <c r="I443" s="1"/>
    </row>
    <row r="444" spans="9:9" x14ac:dyDescent="0.2">
      <c r="I444" s="1"/>
    </row>
    <row r="445" spans="9:9" x14ac:dyDescent="0.2">
      <c r="I445" s="1"/>
    </row>
    <row r="446" spans="9:9" x14ac:dyDescent="0.2">
      <c r="I446" s="1"/>
    </row>
    <row r="447" spans="9:9" x14ac:dyDescent="0.2">
      <c r="I447" s="1"/>
    </row>
    <row r="448" spans="9:9" x14ac:dyDescent="0.2">
      <c r="I448" s="1"/>
    </row>
    <row r="449" spans="9:9" x14ac:dyDescent="0.2">
      <c r="I449" s="1"/>
    </row>
    <row r="450" spans="9:9" x14ac:dyDescent="0.2">
      <c r="I450" s="1"/>
    </row>
    <row r="451" spans="9:9" x14ac:dyDescent="0.2">
      <c r="I451" s="1"/>
    </row>
    <row r="452" spans="9:9" x14ac:dyDescent="0.2">
      <c r="I452" s="1"/>
    </row>
    <row r="453" spans="9:9" x14ac:dyDescent="0.2">
      <c r="I453" s="1"/>
    </row>
    <row r="454" spans="9:9" x14ac:dyDescent="0.2">
      <c r="I454" s="1"/>
    </row>
    <row r="455" spans="9:9" x14ac:dyDescent="0.2">
      <c r="I455" s="1"/>
    </row>
    <row r="456" spans="9:9" x14ac:dyDescent="0.2">
      <c r="I456" s="1"/>
    </row>
    <row r="457" spans="9:9" x14ac:dyDescent="0.2">
      <c r="I457" s="1"/>
    </row>
    <row r="458" spans="9:9" x14ac:dyDescent="0.2">
      <c r="I458" s="1"/>
    </row>
    <row r="459" spans="9:9" x14ac:dyDescent="0.2">
      <c r="I459" s="1"/>
    </row>
    <row r="460" spans="9:9" x14ac:dyDescent="0.2">
      <c r="I460" s="1"/>
    </row>
    <row r="461" spans="9:9" x14ac:dyDescent="0.2">
      <c r="I461" s="1"/>
    </row>
    <row r="462" spans="9:9" x14ac:dyDescent="0.2">
      <c r="I462" s="1"/>
    </row>
    <row r="463" spans="9:9" x14ac:dyDescent="0.2">
      <c r="I463" s="1"/>
    </row>
    <row r="464" spans="9:9" x14ac:dyDescent="0.2">
      <c r="I464" s="1"/>
    </row>
    <row r="465" spans="9:9" x14ac:dyDescent="0.2">
      <c r="I465" s="1"/>
    </row>
    <row r="466" spans="9:9" x14ac:dyDescent="0.2">
      <c r="I466" s="1"/>
    </row>
    <row r="467" spans="9:9" x14ac:dyDescent="0.2">
      <c r="I467" s="1"/>
    </row>
    <row r="468" spans="9:9" x14ac:dyDescent="0.2">
      <c r="I468" s="1"/>
    </row>
    <row r="469" spans="9:9" x14ac:dyDescent="0.2">
      <c r="I469" s="1"/>
    </row>
    <row r="470" spans="9:9" x14ac:dyDescent="0.2">
      <c r="I470" s="1"/>
    </row>
    <row r="471" spans="9:9" x14ac:dyDescent="0.2">
      <c r="I471" s="1"/>
    </row>
    <row r="472" spans="9:9" x14ac:dyDescent="0.2">
      <c r="I472" s="1"/>
    </row>
    <row r="473" spans="9:9" x14ac:dyDescent="0.2">
      <c r="I473" s="1"/>
    </row>
    <row r="474" spans="9:9" x14ac:dyDescent="0.2">
      <c r="I474" s="1"/>
    </row>
    <row r="475" spans="9:9" x14ac:dyDescent="0.2">
      <c r="I475" s="1"/>
    </row>
    <row r="476" spans="9:9" x14ac:dyDescent="0.2">
      <c r="I476" s="1"/>
    </row>
    <row r="477" spans="9:9" x14ac:dyDescent="0.2">
      <c r="I477" s="1"/>
    </row>
    <row r="478" spans="9:9" x14ac:dyDescent="0.2">
      <c r="I478" s="1"/>
    </row>
    <row r="479" spans="9:9" x14ac:dyDescent="0.2">
      <c r="I479" s="1"/>
    </row>
    <row r="480" spans="9:9" x14ac:dyDescent="0.2">
      <c r="I480" s="1"/>
    </row>
    <row r="481" spans="9:9" x14ac:dyDescent="0.2">
      <c r="I481" s="1"/>
    </row>
    <row r="482" spans="9:9" x14ac:dyDescent="0.2">
      <c r="I482" s="1"/>
    </row>
    <row r="483" spans="9:9" x14ac:dyDescent="0.2">
      <c r="I483" s="1"/>
    </row>
    <row r="484" spans="9:9" x14ac:dyDescent="0.2">
      <c r="I484" s="1"/>
    </row>
    <row r="485" spans="9:9" x14ac:dyDescent="0.2">
      <c r="I485" s="1"/>
    </row>
    <row r="486" spans="9:9" x14ac:dyDescent="0.2">
      <c r="I486" s="1"/>
    </row>
    <row r="487" spans="9:9" x14ac:dyDescent="0.2">
      <c r="I487" s="1"/>
    </row>
    <row r="488" spans="9:9" x14ac:dyDescent="0.2">
      <c r="I488" s="1"/>
    </row>
    <row r="489" spans="9:9" x14ac:dyDescent="0.2">
      <c r="I489" s="1"/>
    </row>
    <row r="490" spans="9:9" x14ac:dyDescent="0.2">
      <c r="I490" s="1"/>
    </row>
    <row r="491" spans="9:9" x14ac:dyDescent="0.2">
      <c r="I491" s="1"/>
    </row>
    <row r="492" spans="9:9" x14ac:dyDescent="0.2">
      <c r="I492" s="1"/>
    </row>
    <row r="493" spans="9:9" x14ac:dyDescent="0.2">
      <c r="I493" s="1"/>
    </row>
    <row r="494" spans="9:9" x14ac:dyDescent="0.2">
      <c r="I494" s="1"/>
    </row>
    <row r="495" spans="9:9" x14ac:dyDescent="0.2">
      <c r="I495" s="1"/>
    </row>
    <row r="496" spans="9:9" x14ac:dyDescent="0.2">
      <c r="I496" s="1"/>
    </row>
    <row r="497" spans="9:9" x14ac:dyDescent="0.2">
      <c r="I497" s="1"/>
    </row>
    <row r="498" spans="9:9" x14ac:dyDescent="0.2">
      <c r="I498" s="1"/>
    </row>
    <row r="499" spans="9:9" x14ac:dyDescent="0.2">
      <c r="I499" s="1"/>
    </row>
    <row r="500" spans="9:9" x14ac:dyDescent="0.2">
      <c r="I500" s="1"/>
    </row>
    <row r="501" spans="9:9" x14ac:dyDescent="0.2">
      <c r="I501" s="1"/>
    </row>
    <row r="502" spans="9:9" x14ac:dyDescent="0.2">
      <c r="I502" s="1"/>
    </row>
    <row r="503" spans="9:9" x14ac:dyDescent="0.2">
      <c r="I503" s="1"/>
    </row>
    <row r="504" spans="9:9" x14ac:dyDescent="0.2">
      <c r="I504" s="1"/>
    </row>
    <row r="505" spans="9:9" x14ac:dyDescent="0.2">
      <c r="I505" s="1"/>
    </row>
    <row r="506" spans="9:9" x14ac:dyDescent="0.2">
      <c r="I506" s="1"/>
    </row>
    <row r="507" spans="9:9" x14ac:dyDescent="0.2">
      <c r="I507" s="1"/>
    </row>
    <row r="508" spans="9:9" x14ac:dyDescent="0.2">
      <c r="I508" s="1"/>
    </row>
    <row r="509" spans="9:9" x14ac:dyDescent="0.2">
      <c r="I509" s="1"/>
    </row>
    <row r="510" spans="9:9" x14ac:dyDescent="0.2">
      <c r="I510" s="1"/>
    </row>
    <row r="511" spans="9:9" x14ac:dyDescent="0.2">
      <c r="I511" s="1"/>
    </row>
    <row r="512" spans="9:9" x14ac:dyDescent="0.2">
      <c r="I512" s="1"/>
    </row>
    <row r="513" spans="9:9" x14ac:dyDescent="0.2">
      <c r="I513" s="1"/>
    </row>
    <row r="514" spans="9:9" x14ac:dyDescent="0.2">
      <c r="I514" s="1"/>
    </row>
    <row r="515" spans="9:9" x14ac:dyDescent="0.2">
      <c r="I515" s="1"/>
    </row>
    <row r="516" spans="9:9" x14ac:dyDescent="0.2">
      <c r="I516" s="1"/>
    </row>
    <row r="517" spans="9:9" x14ac:dyDescent="0.2">
      <c r="I517" s="1"/>
    </row>
    <row r="518" spans="9:9" x14ac:dyDescent="0.2">
      <c r="I518" s="1"/>
    </row>
    <row r="519" spans="9:9" x14ac:dyDescent="0.2">
      <c r="I519" s="1"/>
    </row>
    <row r="520" spans="9:9" x14ac:dyDescent="0.2">
      <c r="I520" s="1"/>
    </row>
    <row r="521" spans="9:9" x14ac:dyDescent="0.2">
      <c r="I521" s="1"/>
    </row>
    <row r="522" spans="9:9" x14ac:dyDescent="0.2">
      <c r="I522" s="1"/>
    </row>
    <row r="523" spans="9:9" x14ac:dyDescent="0.2">
      <c r="I523" s="1"/>
    </row>
    <row r="524" spans="9:9" x14ac:dyDescent="0.2">
      <c r="I524" s="1"/>
    </row>
    <row r="525" spans="9:9" x14ac:dyDescent="0.2">
      <c r="I525" s="1"/>
    </row>
    <row r="526" spans="9:9" x14ac:dyDescent="0.2">
      <c r="I526" s="1"/>
    </row>
    <row r="527" spans="9:9" x14ac:dyDescent="0.2">
      <c r="I527" s="1"/>
    </row>
    <row r="528" spans="9:9" x14ac:dyDescent="0.2">
      <c r="I528" s="1"/>
    </row>
    <row r="529" spans="9:9" x14ac:dyDescent="0.2">
      <c r="I529" s="1"/>
    </row>
    <row r="530" spans="9:9" x14ac:dyDescent="0.2">
      <c r="I530" s="1"/>
    </row>
    <row r="531" spans="9:9" x14ac:dyDescent="0.2">
      <c r="I531" s="1"/>
    </row>
    <row r="532" spans="9:9" x14ac:dyDescent="0.2">
      <c r="I532" s="1"/>
    </row>
    <row r="533" spans="9:9" x14ac:dyDescent="0.2">
      <c r="I533" s="1"/>
    </row>
    <row r="534" spans="9:9" x14ac:dyDescent="0.2">
      <c r="I534" s="1"/>
    </row>
    <row r="535" spans="9:9" x14ac:dyDescent="0.2">
      <c r="I535" s="1"/>
    </row>
    <row r="536" spans="9:9" x14ac:dyDescent="0.2">
      <c r="I536" s="1"/>
    </row>
    <row r="537" spans="9:9" x14ac:dyDescent="0.2">
      <c r="I537" s="1"/>
    </row>
    <row r="538" spans="9:9" x14ac:dyDescent="0.2">
      <c r="I538" s="1"/>
    </row>
    <row r="539" spans="9:9" x14ac:dyDescent="0.2">
      <c r="I539" s="1"/>
    </row>
    <row r="540" spans="9:9" x14ac:dyDescent="0.2">
      <c r="I540" s="1"/>
    </row>
    <row r="541" spans="9:9" x14ac:dyDescent="0.2">
      <c r="I541" s="1"/>
    </row>
    <row r="542" spans="9:9" x14ac:dyDescent="0.2">
      <c r="I542" s="1"/>
    </row>
    <row r="543" spans="9:9" x14ac:dyDescent="0.2">
      <c r="I543" s="1"/>
    </row>
    <row r="544" spans="9:9" x14ac:dyDescent="0.2">
      <c r="I544" s="1"/>
    </row>
    <row r="545" spans="9:9" x14ac:dyDescent="0.2">
      <c r="I545" s="1"/>
    </row>
    <row r="546" spans="9:9" x14ac:dyDescent="0.2">
      <c r="I546" s="1"/>
    </row>
    <row r="547" spans="9:9" x14ac:dyDescent="0.2">
      <c r="I547" s="1"/>
    </row>
    <row r="548" spans="9:9" x14ac:dyDescent="0.2">
      <c r="I548" s="1"/>
    </row>
    <row r="549" spans="9:9" x14ac:dyDescent="0.2">
      <c r="I549" s="1"/>
    </row>
    <row r="550" spans="9:9" x14ac:dyDescent="0.2">
      <c r="I550" s="1"/>
    </row>
    <row r="551" spans="9:9" x14ac:dyDescent="0.2">
      <c r="I551" s="1"/>
    </row>
    <row r="552" spans="9:9" x14ac:dyDescent="0.2">
      <c r="I552" s="1"/>
    </row>
    <row r="553" spans="9:9" x14ac:dyDescent="0.2">
      <c r="I553" s="1"/>
    </row>
    <row r="554" spans="9:9" x14ac:dyDescent="0.2">
      <c r="I554" s="1"/>
    </row>
    <row r="555" spans="9:9" x14ac:dyDescent="0.2">
      <c r="I555" s="1"/>
    </row>
    <row r="556" spans="9:9" x14ac:dyDescent="0.2">
      <c r="I556" s="1"/>
    </row>
    <row r="557" spans="9:9" x14ac:dyDescent="0.2">
      <c r="I557" s="1"/>
    </row>
    <row r="558" spans="9:9" x14ac:dyDescent="0.2">
      <c r="I558" s="1"/>
    </row>
    <row r="559" spans="9:9" x14ac:dyDescent="0.2">
      <c r="I559" s="1"/>
    </row>
    <row r="560" spans="9:9" x14ac:dyDescent="0.2">
      <c r="I560" s="1"/>
    </row>
    <row r="561" spans="9:9" x14ac:dyDescent="0.2">
      <c r="I561" s="1"/>
    </row>
    <row r="562" spans="9:9" x14ac:dyDescent="0.2">
      <c r="I562" s="1"/>
    </row>
    <row r="563" spans="9:9" x14ac:dyDescent="0.2">
      <c r="I563" s="1"/>
    </row>
    <row r="564" spans="9:9" x14ac:dyDescent="0.2">
      <c r="I564" s="1"/>
    </row>
    <row r="565" spans="9:9" x14ac:dyDescent="0.2">
      <c r="I565" s="1"/>
    </row>
    <row r="566" spans="9:9" x14ac:dyDescent="0.2">
      <c r="I566" s="1"/>
    </row>
    <row r="567" spans="9:9" x14ac:dyDescent="0.2">
      <c r="I567" s="1"/>
    </row>
    <row r="568" spans="9:9" x14ac:dyDescent="0.2">
      <c r="I568" s="1"/>
    </row>
    <row r="569" spans="9:9" x14ac:dyDescent="0.2">
      <c r="I569" s="1"/>
    </row>
    <row r="570" spans="9:9" x14ac:dyDescent="0.2">
      <c r="I570" s="1"/>
    </row>
    <row r="571" spans="9:9" x14ac:dyDescent="0.2">
      <c r="I571" s="1"/>
    </row>
    <row r="572" spans="9:9" x14ac:dyDescent="0.2">
      <c r="I572" s="1"/>
    </row>
    <row r="573" spans="9:9" x14ac:dyDescent="0.2">
      <c r="I573" s="1"/>
    </row>
    <row r="574" spans="9:9" x14ac:dyDescent="0.2">
      <c r="I574" s="1"/>
    </row>
    <row r="575" spans="9:9" x14ac:dyDescent="0.2">
      <c r="I575" s="1"/>
    </row>
    <row r="576" spans="9:9" x14ac:dyDescent="0.2">
      <c r="I576" s="1"/>
    </row>
    <row r="577" spans="9:9" x14ac:dyDescent="0.2">
      <c r="I577" s="1"/>
    </row>
    <row r="578" spans="9:9" x14ac:dyDescent="0.2">
      <c r="I578" s="1"/>
    </row>
    <row r="579" spans="9:9" x14ac:dyDescent="0.2">
      <c r="I579" s="1"/>
    </row>
    <row r="580" spans="9:9" x14ac:dyDescent="0.2">
      <c r="I580" s="1"/>
    </row>
    <row r="581" spans="9:9" x14ac:dyDescent="0.2">
      <c r="I581" s="1"/>
    </row>
    <row r="582" spans="9:9" x14ac:dyDescent="0.2">
      <c r="I582" s="1"/>
    </row>
    <row r="583" spans="9:9" x14ac:dyDescent="0.2">
      <c r="I583" s="1"/>
    </row>
    <row r="584" spans="9:9" x14ac:dyDescent="0.2">
      <c r="I584" s="1"/>
    </row>
    <row r="585" spans="9:9" x14ac:dyDescent="0.2">
      <c r="I585" s="1"/>
    </row>
    <row r="586" spans="9:9" x14ac:dyDescent="0.2">
      <c r="I586" s="1"/>
    </row>
    <row r="587" spans="9:9" x14ac:dyDescent="0.2">
      <c r="I587" s="1"/>
    </row>
    <row r="588" spans="9:9" x14ac:dyDescent="0.2">
      <c r="I588" s="1"/>
    </row>
    <row r="589" spans="9:9" x14ac:dyDescent="0.2">
      <c r="I589" s="1"/>
    </row>
    <row r="590" spans="9:9" x14ac:dyDescent="0.2">
      <c r="I590" s="1"/>
    </row>
    <row r="591" spans="9:9" x14ac:dyDescent="0.2">
      <c r="I591" s="1"/>
    </row>
    <row r="592" spans="9:9" x14ac:dyDescent="0.2">
      <c r="I592" s="1"/>
    </row>
    <row r="593" spans="9:9" x14ac:dyDescent="0.2">
      <c r="I593" s="1"/>
    </row>
    <row r="594" spans="9:9" x14ac:dyDescent="0.2">
      <c r="I594" s="1"/>
    </row>
    <row r="595" spans="9:9" x14ac:dyDescent="0.2">
      <c r="I595" s="1"/>
    </row>
    <row r="596" spans="9:9" x14ac:dyDescent="0.2">
      <c r="I596" s="1"/>
    </row>
    <row r="597" spans="9:9" x14ac:dyDescent="0.2">
      <c r="I597" s="1"/>
    </row>
    <row r="598" spans="9:9" x14ac:dyDescent="0.2">
      <c r="I598" s="1"/>
    </row>
    <row r="599" spans="9:9" x14ac:dyDescent="0.2">
      <c r="I599" s="1"/>
    </row>
    <row r="600" spans="9:9" x14ac:dyDescent="0.2">
      <c r="I600" s="1"/>
    </row>
    <row r="601" spans="9:9" x14ac:dyDescent="0.2">
      <c r="I601" s="1"/>
    </row>
    <row r="602" spans="9:9" x14ac:dyDescent="0.2">
      <c r="I602" s="1"/>
    </row>
    <row r="603" spans="9:9" x14ac:dyDescent="0.2">
      <c r="I603" s="1"/>
    </row>
    <row r="604" spans="9:9" x14ac:dyDescent="0.2">
      <c r="I604" s="1"/>
    </row>
    <row r="605" spans="9:9" x14ac:dyDescent="0.2">
      <c r="I605" s="1"/>
    </row>
    <row r="606" spans="9:9" x14ac:dyDescent="0.2">
      <c r="I606" s="1"/>
    </row>
    <row r="607" spans="9:9" x14ac:dyDescent="0.2">
      <c r="I607" s="1"/>
    </row>
    <row r="608" spans="9:9" x14ac:dyDescent="0.2">
      <c r="I608" s="1"/>
    </row>
    <row r="609" spans="9:9" x14ac:dyDescent="0.2">
      <c r="I609" s="1"/>
    </row>
    <row r="610" spans="9:9" x14ac:dyDescent="0.2">
      <c r="I610" s="1"/>
    </row>
    <row r="611" spans="9:9" x14ac:dyDescent="0.2">
      <c r="I611" s="1"/>
    </row>
    <row r="612" spans="9:9" x14ac:dyDescent="0.2">
      <c r="I612" s="1"/>
    </row>
    <row r="613" spans="9:9" x14ac:dyDescent="0.2">
      <c r="I613" s="1"/>
    </row>
    <row r="614" spans="9:9" x14ac:dyDescent="0.2">
      <c r="I614" s="1"/>
    </row>
    <row r="615" spans="9:9" x14ac:dyDescent="0.2">
      <c r="I615" s="1"/>
    </row>
    <row r="616" spans="9:9" x14ac:dyDescent="0.2">
      <c r="I616" s="1"/>
    </row>
    <row r="617" spans="9:9" x14ac:dyDescent="0.2">
      <c r="I617" s="1"/>
    </row>
    <row r="618" spans="9:9" x14ac:dyDescent="0.2">
      <c r="I618" s="1"/>
    </row>
    <row r="619" spans="9:9" x14ac:dyDescent="0.2">
      <c r="I619" s="1"/>
    </row>
    <row r="620" spans="9:9" x14ac:dyDescent="0.2">
      <c r="I620" s="1"/>
    </row>
    <row r="621" spans="9:9" x14ac:dyDescent="0.2">
      <c r="I621" s="1"/>
    </row>
    <row r="622" spans="9:9" x14ac:dyDescent="0.2">
      <c r="I622" s="1"/>
    </row>
    <row r="623" spans="9:9" x14ac:dyDescent="0.2">
      <c r="I623" s="1"/>
    </row>
    <row r="624" spans="9:9" x14ac:dyDescent="0.2">
      <c r="I624" s="1"/>
    </row>
    <row r="625" spans="9:9" x14ac:dyDescent="0.2">
      <c r="I625" s="1"/>
    </row>
    <row r="626" spans="9:9" x14ac:dyDescent="0.2">
      <c r="I626" s="1"/>
    </row>
    <row r="627" spans="9:9" x14ac:dyDescent="0.2">
      <c r="I627" s="1"/>
    </row>
    <row r="628" spans="9:9" x14ac:dyDescent="0.2">
      <c r="I628" s="1"/>
    </row>
    <row r="629" spans="9:9" x14ac:dyDescent="0.2">
      <c r="I629" s="1"/>
    </row>
    <row r="630" spans="9:9" x14ac:dyDescent="0.2">
      <c r="I630" s="1"/>
    </row>
    <row r="631" spans="9:9" x14ac:dyDescent="0.2">
      <c r="I631" s="1"/>
    </row>
    <row r="632" spans="9:9" x14ac:dyDescent="0.2">
      <c r="I632" s="1"/>
    </row>
    <row r="633" spans="9:9" x14ac:dyDescent="0.2">
      <c r="I633" s="1"/>
    </row>
    <row r="634" spans="9:9" x14ac:dyDescent="0.2">
      <c r="I634" s="1"/>
    </row>
    <row r="635" spans="9:9" x14ac:dyDescent="0.2">
      <c r="I635" s="1"/>
    </row>
    <row r="636" spans="9:9" x14ac:dyDescent="0.2">
      <c r="I636" s="1"/>
    </row>
    <row r="637" spans="9:9" x14ac:dyDescent="0.2">
      <c r="I637" s="1"/>
    </row>
    <row r="638" spans="9:9" x14ac:dyDescent="0.2">
      <c r="I638" s="1"/>
    </row>
    <row r="639" spans="9:9" x14ac:dyDescent="0.2">
      <c r="I639" s="1"/>
    </row>
    <row r="640" spans="9:9" x14ac:dyDescent="0.2">
      <c r="I640" s="1"/>
    </row>
    <row r="641" spans="9:9" x14ac:dyDescent="0.2">
      <c r="I641" s="1"/>
    </row>
    <row r="642" spans="9:9" x14ac:dyDescent="0.2">
      <c r="I642" s="1"/>
    </row>
    <row r="643" spans="9:9" x14ac:dyDescent="0.2">
      <c r="I643" s="1"/>
    </row>
    <row r="644" spans="9:9" x14ac:dyDescent="0.2">
      <c r="I644" s="1"/>
    </row>
    <row r="645" spans="9:9" x14ac:dyDescent="0.2">
      <c r="I645" s="1"/>
    </row>
    <row r="646" spans="9:9" x14ac:dyDescent="0.2">
      <c r="I646" s="1"/>
    </row>
    <row r="647" spans="9:9" x14ac:dyDescent="0.2">
      <c r="I647" s="1"/>
    </row>
    <row r="648" spans="9:9" x14ac:dyDescent="0.2">
      <c r="I648" s="1"/>
    </row>
    <row r="649" spans="9:9" x14ac:dyDescent="0.2">
      <c r="I649" s="1"/>
    </row>
    <row r="650" spans="9:9" x14ac:dyDescent="0.2">
      <c r="I650" s="1"/>
    </row>
    <row r="651" spans="9:9" x14ac:dyDescent="0.2">
      <c r="I651" s="1"/>
    </row>
    <row r="652" spans="9:9" x14ac:dyDescent="0.2">
      <c r="I652" s="1"/>
    </row>
    <row r="653" spans="9:9" x14ac:dyDescent="0.2">
      <c r="I653" s="1"/>
    </row>
    <row r="654" spans="9:9" x14ac:dyDescent="0.2">
      <c r="I654" s="1"/>
    </row>
    <row r="655" spans="9:9" x14ac:dyDescent="0.2">
      <c r="I655" s="1"/>
    </row>
    <row r="656" spans="9:9" x14ac:dyDescent="0.2">
      <c r="I656" s="1"/>
    </row>
    <row r="657" spans="9:9" x14ac:dyDescent="0.2">
      <c r="I657" s="1"/>
    </row>
    <row r="658" spans="9:9" x14ac:dyDescent="0.2">
      <c r="I658" s="1"/>
    </row>
    <row r="659" spans="9:9" x14ac:dyDescent="0.2">
      <c r="I659" s="1"/>
    </row>
    <row r="660" spans="9:9" x14ac:dyDescent="0.2">
      <c r="I660" s="1"/>
    </row>
    <row r="661" spans="9:9" x14ac:dyDescent="0.2">
      <c r="I661" s="1"/>
    </row>
    <row r="662" spans="9:9" x14ac:dyDescent="0.2">
      <c r="I662" s="1"/>
    </row>
    <row r="663" spans="9:9" x14ac:dyDescent="0.2">
      <c r="I663" s="1"/>
    </row>
    <row r="664" spans="9:9" x14ac:dyDescent="0.2">
      <c r="I664" s="1"/>
    </row>
    <row r="665" spans="9:9" x14ac:dyDescent="0.2">
      <c r="I665" s="1"/>
    </row>
    <row r="666" spans="9:9" x14ac:dyDescent="0.2">
      <c r="I666" s="1"/>
    </row>
    <row r="667" spans="9:9" x14ac:dyDescent="0.2">
      <c r="I667" s="1"/>
    </row>
    <row r="668" spans="9:9" x14ac:dyDescent="0.2">
      <c r="I668" s="1"/>
    </row>
    <row r="669" spans="9:9" x14ac:dyDescent="0.2">
      <c r="I669" s="1"/>
    </row>
    <row r="670" spans="9:9" x14ac:dyDescent="0.2">
      <c r="I670" s="1"/>
    </row>
    <row r="671" spans="9:9" x14ac:dyDescent="0.2">
      <c r="I671" s="1"/>
    </row>
    <row r="672" spans="9:9" x14ac:dyDescent="0.2">
      <c r="I672" s="1"/>
    </row>
    <row r="673" spans="9:9" x14ac:dyDescent="0.2">
      <c r="I673" s="1"/>
    </row>
    <row r="674" spans="9:9" x14ac:dyDescent="0.2">
      <c r="I674" s="1"/>
    </row>
    <row r="675" spans="9:9" x14ac:dyDescent="0.2">
      <c r="I675" s="1"/>
    </row>
    <row r="676" spans="9:9" x14ac:dyDescent="0.2">
      <c r="I676" s="1"/>
    </row>
    <row r="677" spans="9:9" x14ac:dyDescent="0.2">
      <c r="I677" s="1"/>
    </row>
    <row r="678" spans="9:9" x14ac:dyDescent="0.2">
      <c r="I678" s="1"/>
    </row>
    <row r="679" spans="9:9" x14ac:dyDescent="0.2">
      <c r="I679" s="1"/>
    </row>
    <row r="680" spans="9:9" x14ac:dyDescent="0.2">
      <c r="I680" s="1"/>
    </row>
    <row r="681" spans="9:9" x14ac:dyDescent="0.2">
      <c r="I681" s="1"/>
    </row>
    <row r="682" spans="9:9" x14ac:dyDescent="0.2">
      <c r="I682" s="1"/>
    </row>
    <row r="683" spans="9:9" x14ac:dyDescent="0.2">
      <c r="I683" s="1"/>
    </row>
    <row r="684" spans="9:9" x14ac:dyDescent="0.2">
      <c r="I684" s="1"/>
    </row>
    <row r="685" spans="9:9" x14ac:dyDescent="0.2">
      <c r="I685" s="1"/>
    </row>
    <row r="686" spans="9:9" x14ac:dyDescent="0.2">
      <c r="I686" s="1"/>
    </row>
    <row r="687" spans="9:9" x14ac:dyDescent="0.2">
      <c r="I687" s="1"/>
    </row>
    <row r="688" spans="9:9" x14ac:dyDescent="0.2">
      <c r="I688" s="1"/>
    </row>
    <row r="689" spans="9:9" x14ac:dyDescent="0.2">
      <c r="I689" s="1"/>
    </row>
    <row r="690" spans="9:9" x14ac:dyDescent="0.2">
      <c r="I690" s="1"/>
    </row>
    <row r="691" spans="9:9" x14ac:dyDescent="0.2">
      <c r="I691" s="1"/>
    </row>
    <row r="692" spans="9:9" x14ac:dyDescent="0.2">
      <c r="I692" s="1"/>
    </row>
    <row r="693" spans="9:9" x14ac:dyDescent="0.2">
      <c r="I693" s="1"/>
    </row>
    <row r="694" spans="9:9" x14ac:dyDescent="0.2">
      <c r="I694" s="1"/>
    </row>
    <row r="695" spans="9:9" x14ac:dyDescent="0.2">
      <c r="I695" s="1"/>
    </row>
    <row r="696" spans="9:9" x14ac:dyDescent="0.2">
      <c r="I696" s="1"/>
    </row>
    <row r="697" spans="9:9" x14ac:dyDescent="0.2">
      <c r="I697" s="1"/>
    </row>
    <row r="698" spans="9:9" x14ac:dyDescent="0.2">
      <c r="I698" s="1"/>
    </row>
    <row r="699" spans="9:9" x14ac:dyDescent="0.2">
      <c r="I699" s="1"/>
    </row>
    <row r="700" spans="9:9" x14ac:dyDescent="0.2">
      <c r="I700" s="1"/>
    </row>
    <row r="701" spans="9:9" x14ac:dyDescent="0.2">
      <c r="I701" s="1"/>
    </row>
    <row r="702" spans="9:9" x14ac:dyDescent="0.2">
      <c r="I702" s="1"/>
    </row>
    <row r="703" spans="9:9" x14ac:dyDescent="0.2">
      <c r="I703" s="1"/>
    </row>
    <row r="704" spans="9:9" x14ac:dyDescent="0.2">
      <c r="I704" s="1"/>
    </row>
    <row r="705" spans="9:9" x14ac:dyDescent="0.2">
      <c r="I705" s="1"/>
    </row>
    <row r="706" spans="9:9" x14ac:dyDescent="0.2">
      <c r="I706" s="1"/>
    </row>
    <row r="707" spans="9:9" x14ac:dyDescent="0.2">
      <c r="I707" s="1"/>
    </row>
    <row r="708" spans="9:9" x14ac:dyDescent="0.2">
      <c r="I708" s="1"/>
    </row>
    <row r="709" spans="9:9" x14ac:dyDescent="0.2">
      <c r="I709" s="1"/>
    </row>
    <row r="710" spans="9:9" x14ac:dyDescent="0.2">
      <c r="I710" s="1"/>
    </row>
    <row r="711" spans="9:9" x14ac:dyDescent="0.2">
      <c r="I711" s="1"/>
    </row>
    <row r="712" spans="9:9" x14ac:dyDescent="0.2">
      <c r="I712" s="1"/>
    </row>
    <row r="713" spans="9:9" x14ac:dyDescent="0.2">
      <c r="I713" s="1"/>
    </row>
    <row r="714" spans="9:9" x14ac:dyDescent="0.2">
      <c r="I714" s="1"/>
    </row>
    <row r="715" spans="9:9" x14ac:dyDescent="0.2">
      <c r="I715" s="1"/>
    </row>
    <row r="716" spans="9:9" x14ac:dyDescent="0.2">
      <c r="I716" s="1"/>
    </row>
    <row r="717" spans="9:9" x14ac:dyDescent="0.2">
      <c r="I717" s="1"/>
    </row>
    <row r="718" spans="9:9" x14ac:dyDescent="0.2">
      <c r="I718" s="1"/>
    </row>
    <row r="719" spans="9:9" x14ac:dyDescent="0.2">
      <c r="I719" s="1"/>
    </row>
    <row r="720" spans="9:9" x14ac:dyDescent="0.2">
      <c r="I720" s="1"/>
    </row>
    <row r="721" spans="9:9" x14ac:dyDescent="0.2">
      <c r="I721" s="1"/>
    </row>
    <row r="722" spans="9:9" x14ac:dyDescent="0.2">
      <c r="I722" s="1"/>
    </row>
    <row r="723" spans="9:9" x14ac:dyDescent="0.2">
      <c r="I723" s="1"/>
    </row>
    <row r="724" spans="9:9" x14ac:dyDescent="0.2">
      <c r="I724" s="1"/>
    </row>
    <row r="725" spans="9:9" x14ac:dyDescent="0.2">
      <c r="I725" s="1"/>
    </row>
    <row r="726" spans="9:9" x14ac:dyDescent="0.2">
      <c r="I726" s="1"/>
    </row>
    <row r="727" spans="9:9" x14ac:dyDescent="0.2">
      <c r="I727" s="1"/>
    </row>
    <row r="728" spans="9:9" x14ac:dyDescent="0.2">
      <c r="I728" s="1"/>
    </row>
    <row r="729" spans="9:9" x14ac:dyDescent="0.2">
      <c r="I729" s="1"/>
    </row>
    <row r="730" spans="9:9" x14ac:dyDescent="0.2">
      <c r="I730" s="1"/>
    </row>
    <row r="731" spans="9:9" x14ac:dyDescent="0.2">
      <c r="I731" s="1"/>
    </row>
    <row r="732" spans="9:9" x14ac:dyDescent="0.2">
      <c r="I732" s="1"/>
    </row>
    <row r="733" spans="9:9" x14ac:dyDescent="0.2">
      <c r="I733" s="1"/>
    </row>
    <row r="734" spans="9:9" x14ac:dyDescent="0.2">
      <c r="I734" s="1"/>
    </row>
    <row r="735" spans="9:9" x14ac:dyDescent="0.2">
      <c r="I735" s="1"/>
    </row>
    <row r="736" spans="9:9" x14ac:dyDescent="0.2">
      <c r="I736" s="1"/>
    </row>
    <row r="737" spans="9:9" x14ac:dyDescent="0.2">
      <c r="I737" s="1"/>
    </row>
    <row r="738" spans="9:9" x14ac:dyDescent="0.2">
      <c r="I738" s="1"/>
    </row>
    <row r="739" spans="9:9" x14ac:dyDescent="0.2">
      <c r="I739" s="1"/>
    </row>
    <row r="740" spans="9:9" x14ac:dyDescent="0.2">
      <c r="I740" s="1"/>
    </row>
    <row r="741" spans="9:9" x14ac:dyDescent="0.2">
      <c r="I741" s="1"/>
    </row>
    <row r="742" spans="9:9" x14ac:dyDescent="0.2">
      <c r="I742" s="1"/>
    </row>
    <row r="743" spans="9:9" x14ac:dyDescent="0.2">
      <c r="I743" s="1"/>
    </row>
    <row r="744" spans="9:9" x14ac:dyDescent="0.2">
      <c r="I744" s="1"/>
    </row>
    <row r="745" spans="9:9" x14ac:dyDescent="0.2">
      <c r="I745" s="1"/>
    </row>
    <row r="746" spans="9:9" x14ac:dyDescent="0.2">
      <c r="I746" s="1"/>
    </row>
    <row r="747" spans="9:9" x14ac:dyDescent="0.2">
      <c r="I747" s="1"/>
    </row>
    <row r="748" spans="9:9" x14ac:dyDescent="0.2">
      <c r="I748" s="1"/>
    </row>
    <row r="749" spans="9:9" x14ac:dyDescent="0.2">
      <c r="I749" s="1"/>
    </row>
    <row r="750" spans="9:9" x14ac:dyDescent="0.2">
      <c r="I750" s="1"/>
    </row>
    <row r="751" spans="9:9" x14ac:dyDescent="0.2">
      <c r="I751" s="1"/>
    </row>
    <row r="752" spans="9:9" x14ac:dyDescent="0.2">
      <c r="I752" s="1"/>
    </row>
    <row r="753" spans="9:9" x14ac:dyDescent="0.2">
      <c r="I753" s="1"/>
    </row>
    <row r="754" spans="9:9" x14ac:dyDescent="0.2">
      <c r="I754" s="1"/>
    </row>
    <row r="755" spans="9:9" x14ac:dyDescent="0.2">
      <c r="I755" s="1"/>
    </row>
    <row r="756" spans="9:9" x14ac:dyDescent="0.2">
      <c r="I756" s="1"/>
    </row>
    <row r="757" spans="9:9" x14ac:dyDescent="0.2">
      <c r="I757" s="1"/>
    </row>
    <row r="758" spans="9:9" x14ac:dyDescent="0.2">
      <c r="I758" s="1"/>
    </row>
    <row r="759" spans="9:9" x14ac:dyDescent="0.2">
      <c r="I759" s="1"/>
    </row>
    <row r="760" spans="9:9" x14ac:dyDescent="0.2">
      <c r="I760" s="1"/>
    </row>
    <row r="761" spans="9:9" x14ac:dyDescent="0.2">
      <c r="I761" s="1"/>
    </row>
    <row r="762" spans="9:9" x14ac:dyDescent="0.2">
      <c r="I762" s="1"/>
    </row>
    <row r="763" spans="9:9" x14ac:dyDescent="0.2">
      <c r="I763" s="1"/>
    </row>
    <row r="764" spans="9:9" x14ac:dyDescent="0.2">
      <c r="I764" s="1"/>
    </row>
    <row r="765" spans="9:9" x14ac:dyDescent="0.2">
      <c r="I765" s="1"/>
    </row>
    <row r="766" spans="9:9" x14ac:dyDescent="0.2">
      <c r="I766" s="1"/>
    </row>
    <row r="767" spans="9:9" x14ac:dyDescent="0.2">
      <c r="I767" s="1"/>
    </row>
    <row r="768" spans="9:9" x14ac:dyDescent="0.2">
      <c r="I768" s="1"/>
    </row>
    <row r="769" spans="9:9" x14ac:dyDescent="0.2">
      <c r="I769" s="1"/>
    </row>
    <row r="770" spans="9:9" x14ac:dyDescent="0.2">
      <c r="I770" s="1"/>
    </row>
    <row r="771" spans="9:9" x14ac:dyDescent="0.2">
      <c r="I771" s="1"/>
    </row>
    <row r="772" spans="9:9" x14ac:dyDescent="0.2">
      <c r="I772" s="1"/>
    </row>
    <row r="773" spans="9:9" x14ac:dyDescent="0.2">
      <c r="I773" s="1"/>
    </row>
    <row r="774" spans="9:9" x14ac:dyDescent="0.2">
      <c r="I774" s="1"/>
    </row>
    <row r="775" spans="9:9" x14ac:dyDescent="0.2">
      <c r="I775" s="1"/>
    </row>
    <row r="776" spans="9:9" x14ac:dyDescent="0.2">
      <c r="I776" s="1"/>
    </row>
    <row r="777" spans="9:9" x14ac:dyDescent="0.2">
      <c r="I777" s="1"/>
    </row>
    <row r="778" spans="9:9" x14ac:dyDescent="0.2">
      <c r="I778" s="1"/>
    </row>
    <row r="779" spans="9:9" x14ac:dyDescent="0.2">
      <c r="I779" s="1"/>
    </row>
    <row r="780" spans="9:9" x14ac:dyDescent="0.2">
      <c r="I780" s="1"/>
    </row>
    <row r="781" spans="9:9" x14ac:dyDescent="0.2">
      <c r="I781" s="1"/>
    </row>
    <row r="782" spans="9:9" x14ac:dyDescent="0.2">
      <c r="I782" s="1"/>
    </row>
    <row r="783" spans="9:9" x14ac:dyDescent="0.2">
      <c r="I783" s="1"/>
    </row>
    <row r="784" spans="9:9" x14ac:dyDescent="0.2">
      <c r="I784" s="1"/>
    </row>
    <row r="785" spans="9:9" x14ac:dyDescent="0.2">
      <c r="I785" s="1"/>
    </row>
    <row r="786" spans="9:9" x14ac:dyDescent="0.2">
      <c r="I786" s="1"/>
    </row>
    <row r="787" spans="9:9" x14ac:dyDescent="0.2">
      <c r="I787" s="1"/>
    </row>
    <row r="788" spans="9:9" x14ac:dyDescent="0.2">
      <c r="I788" s="1"/>
    </row>
    <row r="789" spans="9:9" x14ac:dyDescent="0.2">
      <c r="I789" s="1"/>
    </row>
    <row r="790" spans="9:9" x14ac:dyDescent="0.2">
      <c r="I790" s="1"/>
    </row>
    <row r="791" spans="9:9" x14ac:dyDescent="0.2">
      <c r="I791" s="1"/>
    </row>
    <row r="792" spans="9:9" x14ac:dyDescent="0.2">
      <c r="I792" s="1"/>
    </row>
    <row r="793" spans="9:9" x14ac:dyDescent="0.2">
      <c r="I793" s="1"/>
    </row>
    <row r="794" spans="9:9" x14ac:dyDescent="0.2">
      <c r="I794" s="1"/>
    </row>
    <row r="795" spans="9:9" x14ac:dyDescent="0.2">
      <c r="I795" s="1"/>
    </row>
    <row r="796" spans="9:9" x14ac:dyDescent="0.2">
      <c r="I796" s="1"/>
    </row>
    <row r="797" spans="9:9" x14ac:dyDescent="0.2">
      <c r="I797" s="1"/>
    </row>
    <row r="798" spans="9:9" x14ac:dyDescent="0.2">
      <c r="I798" s="1"/>
    </row>
    <row r="799" spans="9:9" x14ac:dyDescent="0.2">
      <c r="I799" s="1"/>
    </row>
    <row r="800" spans="9:9" x14ac:dyDescent="0.2">
      <c r="I800" s="1"/>
    </row>
    <row r="801" spans="9:9" x14ac:dyDescent="0.2">
      <c r="I801" s="1"/>
    </row>
    <row r="802" spans="9:9" x14ac:dyDescent="0.2">
      <c r="I802" s="1"/>
    </row>
    <row r="803" spans="9:9" x14ac:dyDescent="0.2">
      <c r="I803" s="1"/>
    </row>
    <row r="804" spans="9:9" x14ac:dyDescent="0.2">
      <c r="I804" s="1"/>
    </row>
    <row r="805" spans="9:9" x14ac:dyDescent="0.2">
      <c r="I805" s="1"/>
    </row>
    <row r="806" spans="9:9" x14ac:dyDescent="0.2">
      <c r="I806" s="1"/>
    </row>
    <row r="807" spans="9:9" x14ac:dyDescent="0.2">
      <c r="I807" s="1"/>
    </row>
    <row r="808" spans="9:9" x14ac:dyDescent="0.2">
      <c r="I808" s="1"/>
    </row>
    <row r="809" spans="9:9" x14ac:dyDescent="0.2">
      <c r="I809" s="1"/>
    </row>
    <row r="810" spans="9:9" x14ac:dyDescent="0.2">
      <c r="I810" s="1"/>
    </row>
    <row r="811" spans="9:9" x14ac:dyDescent="0.2">
      <c r="I811" s="1"/>
    </row>
    <row r="812" spans="9:9" x14ac:dyDescent="0.2">
      <c r="I812" s="1"/>
    </row>
    <row r="813" spans="9:9" x14ac:dyDescent="0.2">
      <c r="I813" s="1"/>
    </row>
    <row r="814" spans="9:9" x14ac:dyDescent="0.2">
      <c r="I814" s="1"/>
    </row>
    <row r="815" spans="9:9" x14ac:dyDescent="0.2">
      <c r="I815" s="1"/>
    </row>
    <row r="816" spans="9:9" x14ac:dyDescent="0.2">
      <c r="I816" s="1"/>
    </row>
    <row r="817" spans="9:9" x14ac:dyDescent="0.2">
      <c r="I817" s="1"/>
    </row>
    <row r="818" spans="9:9" x14ac:dyDescent="0.2">
      <c r="I818" s="1"/>
    </row>
    <row r="819" spans="9:9" x14ac:dyDescent="0.2">
      <c r="I819" s="1"/>
    </row>
    <row r="820" spans="9:9" x14ac:dyDescent="0.2">
      <c r="I820" s="1"/>
    </row>
    <row r="821" spans="9:9" x14ac:dyDescent="0.2">
      <c r="I821" s="1"/>
    </row>
    <row r="822" spans="9:9" x14ac:dyDescent="0.2">
      <c r="I822" s="1"/>
    </row>
    <row r="823" spans="9:9" x14ac:dyDescent="0.2">
      <c r="I823" s="1"/>
    </row>
    <row r="824" spans="9:9" x14ac:dyDescent="0.2">
      <c r="I824" s="1"/>
    </row>
    <row r="825" spans="9:9" x14ac:dyDescent="0.2">
      <c r="I825" s="1"/>
    </row>
    <row r="826" spans="9:9" x14ac:dyDescent="0.2">
      <c r="I826" s="1"/>
    </row>
    <row r="827" spans="9:9" x14ac:dyDescent="0.2">
      <c r="I827" s="1"/>
    </row>
    <row r="828" spans="9:9" x14ac:dyDescent="0.2">
      <c r="I828" s="1"/>
    </row>
    <row r="829" spans="9:9" x14ac:dyDescent="0.2">
      <c r="I829" s="1"/>
    </row>
    <row r="830" spans="9:9" x14ac:dyDescent="0.2">
      <c r="I830" s="1"/>
    </row>
    <row r="831" spans="9:9" x14ac:dyDescent="0.2">
      <c r="I831" s="1"/>
    </row>
    <row r="832" spans="9:9" x14ac:dyDescent="0.2">
      <c r="I832" s="1"/>
    </row>
    <row r="833" spans="9:9" x14ac:dyDescent="0.2">
      <c r="I833" s="1"/>
    </row>
    <row r="834" spans="9:9" x14ac:dyDescent="0.2">
      <c r="I834" s="1"/>
    </row>
    <row r="835" spans="9:9" x14ac:dyDescent="0.2">
      <c r="I835" s="1"/>
    </row>
    <row r="836" spans="9:9" x14ac:dyDescent="0.2">
      <c r="I836" s="1"/>
    </row>
    <row r="837" spans="9:9" x14ac:dyDescent="0.2">
      <c r="I837" s="1"/>
    </row>
    <row r="838" spans="9:9" x14ac:dyDescent="0.2">
      <c r="I838" s="1"/>
    </row>
    <row r="839" spans="9:9" x14ac:dyDescent="0.2">
      <c r="I839" s="1"/>
    </row>
    <row r="840" spans="9:9" x14ac:dyDescent="0.2">
      <c r="I840" s="1"/>
    </row>
    <row r="841" spans="9:9" x14ac:dyDescent="0.2">
      <c r="I841" s="1"/>
    </row>
    <row r="842" spans="9:9" x14ac:dyDescent="0.2">
      <c r="I842" s="1"/>
    </row>
    <row r="843" spans="9:9" x14ac:dyDescent="0.2">
      <c r="I843" s="1"/>
    </row>
    <row r="844" spans="9:9" x14ac:dyDescent="0.2">
      <c r="I844" s="1"/>
    </row>
    <row r="845" spans="9:9" x14ac:dyDescent="0.2">
      <c r="I845" s="1"/>
    </row>
    <row r="846" spans="9:9" x14ac:dyDescent="0.2">
      <c r="I846" s="1"/>
    </row>
    <row r="847" spans="9:9" x14ac:dyDescent="0.2">
      <c r="I847" s="1"/>
    </row>
    <row r="848" spans="9:9" x14ac:dyDescent="0.2">
      <c r="I848" s="1"/>
    </row>
    <row r="849" spans="9:9" x14ac:dyDescent="0.2">
      <c r="I849" s="1"/>
    </row>
    <row r="850" spans="9:9" x14ac:dyDescent="0.2">
      <c r="I850" s="1"/>
    </row>
    <row r="851" spans="9:9" x14ac:dyDescent="0.2">
      <c r="I851" s="1"/>
    </row>
    <row r="852" spans="9:9" x14ac:dyDescent="0.2">
      <c r="I852" s="1"/>
    </row>
    <row r="853" spans="9:9" x14ac:dyDescent="0.2">
      <c r="I853" s="1"/>
    </row>
    <row r="854" spans="9:9" x14ac:dyDescent="0.2">
      <c r="I854" s="1"/>
    </row>
    <row r="855" spans="9:9" x14ac:dyDescent="0.2">
      <c r="I855" s="1"/>
    </row>
    <row r="856" spans="9:9" x14ac:dyDescent="0.2">
      <c r="I856" s="1"/>
    </row>
    <row r="857" spans="9:9" x14ac:dyDescent="0.2">
      <c r="I857" s="1"/>
    </row>
    <row r="858" spans="9:9" x14ac:dyDescent="0.2">
      <c r="I858" s="1"/>
    </row>
    <row r="859" spans="9:9" x14ac:dyDescent="0.2">
      <c r="I859" s="1"/>
    </row>
    <row r="860" spans="9:9" x14ac:dyDescent="0.2">
      <c r="I860" s="1"/>
    </row>
    <row r="861" spans="9:9" x14ac:dyDescent="0.2">
      <c r="I861" s="1"/>
    </row>
    <row r="862" spans="9:9" x14ac:dyDescent="0.2">
      <c r="I862" s="1"/>
    </row>
    <row r="863" spans="9:9" x14ac:dyDescent="0.2">
      <c r="I863" s="1"/>
    </row>
    <row r="864" spans="9:9" x14ac:dyDescent="0.2">
      <c r="I864" s="1"/>
    </row>
    <row r="865" spans="9:9" x14ac:dyDescent="0.2">
      <c r="I865" s="1"/>
    </row>
    <row r="866" spans="9:9" x14ac:dyDescent="0.2">
      <c r="I866" s="1"/>
    </row>
    <row r="867" spans="9:9" x14ac:dyDescent="0.2">
      <c r="I867" s="1"/>
    </row>
    <row r="868" spans="9:9" x14ac:dyDescent="0.2">
      <c r="I868" s="1"/>
    </row>
    <row r="869" spans="9:9" x14ac:dyDescent="0.2">
      <c r="I869" s="1"/>
    </row>
    <row r="870" spans="9:9" x14ac:dyDescent="0.2">
      <c r="I870" s="1"/>
    </row>
    <row r="871" spans="9:9" x14ac:dyDescent="0.2">
      <c r="I871" s="1"/>
    </row>
    <row r="872" spans="9:9" x14ac:dyDescent="0.2">
      <c r="I872" s="1"/>
    </row>
    <row r="873" spans="9:9" x14ac:dyDescent="0.2">
      <c r="I873" s="1"/>
    </row>
    <row r="874" spans="9:9" x14ac:dyDescent="0.2">
      <c r="I874" s="1"/>
    </row>
    <row r="875" spans="9:9" x14ac:dyDescent="0.2">
      <c r="I875" s="1"/>
    </row>
    <row r="876" spans="9:9" x14ac:dyDescent="0.2">
      <c r="I876" s="1"/>
    </row>
    <row r="877" spans="9:9" x14ac:dyDescent="0.2">
      <c r="I877" s="1"/>
    </row>
    <row r="878" spans="9:9" x14ac:dyDescent="0.2">
      <c r="I878" s="1"/>
    </row>
    <row r="879" spans="9:9" x14ac:dyDescent="0.2">
      <c r="I879" s="1"/>
    </row>
    <row r="880" spans="9:9" x14ac:dyDescent="0.2">
      <c r="I880" s="1"/>
    </row>
    <row r="881" spans="9:9" x14ac:dyDescent="0.2">
      <c r="I881" s="1"/>
    </row>
    <row r="882" spans="9:9" x14ac:dyDescent="0.2">
      <c r="I882" s="1"/>
    </row>
    <row r="883" spans="9:9" x14ac:dyDescent="0.2">
      <c r="I883" s="1"/>
    </row>
    <row r="884" spans="9:9" x14ac:dyDescent="0.2">
      <c r="I884" s="1"/>
    </row>
    <row r="885" spans="9:9" x14ac:dyDescent="0.2">
      <c r="I885" s="1"/>
    </row>
    <row r="886" spans="9:9" x14ac:dyDescent="0.2">
      <c r="I886" s="1"/>
    </row>
    <row r="887" spans="9:9" x14ac:dyDescent="0.2">
      <c r="I887" s="1"/>
    </row>
    <row r="888" spans="9:9" x14ac:dyDescent="0.2">
      <c r="I888" s="1"/>
    </row>
    <row r="889" spans="9:9" x14ac:dyDescent="0.2">
      <c r="I889" s="1"/>
    </row>
    <row r="890" spans="9:9" x14ac:dyDescent="0.2">
      <c r="I890" s="1"/>
    </row>
    <row r="891" spans="9:9" x14ac:dyDescent="0.2">
      <c r="I891" s="1"/>
    </row>
    <row r="892" spans="9:9" x14ac:dyDescent="0.2">
      <c r="I892" s="1"/>
    </row>
    <row r="893" spans="9:9" x14ac:dyDescent="0.2">
      <c r="I893" s="1"/>
    </row>
    <row r="894" spans="9:9" x14ac:dyDescent="0.2">
      <c r="I894" s="1"/>
    </row>
    <row r="895" spans="9:9" x14ac:dyDescent="0.2">
      <c r="I895" s="1"/>
    </row>
    <row r="896" spans="9:9" x14ac:dyDescent="0.2">
      <c r="I896" s="1"/>
    </row>
    <row r="897" spans="9:9" x14ac:dyDescent="0.2">
      <c r="I897" s="1"/>
    </row>
    <row r="898" spans="9:9" x14ac:dyDescent="0.2">
      <c r="I898" s="1"/>
    </row>
    <row r="899" spans="9:9" x14ac:dyDescent="0.2">
      <c r="I899" s="1"/>
    </row>
    <row r="900" spans="9:9" x14ac:dyDescent="0.2">
      <c r="I900" s="1"/>
    </row>
    <row r="901" spans="9:9" x14ac:dyDescent="0.2">
      <c r="I901" s="1"/>
    </row>
    <row r="902" spans="9:9" x14ac:dyDescent="0.2">
      <c r="I902" s="1"/>
    </row>
    <row r="903" spans="9:9" x14ac:dyDescent="0.2">
      <c r="I903" s="1"/>
    </row>
    <row r="904" spans="9:9" x14ac:dyDescent="0.2">
      <c r="I904" s="1"/>
    </row>
    <row r="905" spans="9:9" x14ac:dyDescent="0.2">
      <c r="I905" s="1"/>
    </row>
    <row r="906" spans="9:9" x14ac:dyDescent="0.2">
      <c r="I906" s="1"/>
    </row>
    <row r="907" spans="9:9" x14ac:dyDescent="0.2">
      <c r="I907" s="1"/>
    </row>
    <row r="908" spans="9:9" x14ac:dyDescent="0.2">
      <c r="I908" s="1"/>
    </row>
    <row r="909" spans="9:9" x14ac:dyDescent="0.2">
      <c r="I909" s="1"/>
    </row>
    <row r="910" spans="9:9" x14ac:dyDescent="0.2">
      <c r="I910" s="1"/>
    </row>
    <row r="911" spans="9:9" x14ac:dyDescent="0.2">
      <c r="I911" s="1"/>
    </row>
    <row r="912" spans="9:9" x14ac:dyDescent="0.2">
      <c r="I912" s="1"/>
    </row>
    <row r="913" spans="9:9" x14ac:dyDescent="0.2">
      <c r="I913" s="1"/>
    </row>
    <row r="914" spans="9:9" x14ac:dyDescent="0.2">
      <c r="I914" s="1"/>
    </row>
    <row r="915" spans="9:9" x14ac:dyDescent="0.2">
      <c r="I915" s="1"/>
    </row>
    <row r="916" spans="9:9" x14ac:dyDescent="0.2">
      <c r="I916" s="1"/>
    </row>
    <row r="917" spans="9:9" x14ac:dyDescent="0.2">
      <c r="I917" s="1"/>
    </row>
    <row r="918" spans="9:9" x14ac:dyDescent="0.2">
      <c r="I918" s="1"/>
    </row>
    <row r="919" spans="9:9" x14ac:dyDescent="0.2">
      <c r="I919" s="1"/>
    </row>
    <row r="920" spans="9:9" x14ac:dyDescent="0.2">
      <c r="I920" s="1"/>
    </row>
    <row r="921" spans="9:9" x14ac:dyDescent="0.2">
      <c r="I921" s="1"/>
    </row>
    <row r="922" spans="9:9" x14ac:dyDescent="0.2">
      <c r="I922" s="1"/>
    </row>
    <row r="923" spans="9:9" x14ac:dyDescent="0.2">
      <c r="I923" s="1"/>
    </row>
    <row r="924" spans="9:9" x14ac:dyDescent="0.2">
      <c r="I924" s="1"/>
    </row>
    <row r="925" spans="9:9" x14ac:dyDescent="0.2">
      <c r="I925" s="1"/>
    </row>
    <row r="926" spans="9:9" x14ac:dyDescent="0.2">
      <c r="I926" s="1"/>
    </row>
    <row r="927" spans="9:9" x14ac:dyDescent="0.2">
      <c r="I927" s="1"/>
    </row>
    <row r="928" spans="9:9" x14ac:dyDescent="0.2">
      <c r="I928" s="1"/>
    </row>
    <row r="929" spans="9:9" x14ac:dyDescent="0.2">
      <c r="I929" s="1"/>
    </row>
    <row r="930" spans="9:9" x14ac:dyDescent="0.2">
      <c r="I930" s="1"/>
    </row>
    <row r="931" spans="9:9" x14ac:dyDescent="0.2">
      <c r="I931" s="1"/>
    </row>
    <row r="932" spans="9:9" x14ac:dyDescent="0.2">
      <c r="I932" s="1"/>
    </row>
    <row r="933" spans="9:9" x14ac:dyDescent="0.2">
      <c r="I933" s="1"/>
    </row>
    <row r="934" spans="9:9" x14ac:dyDescent="0.2">
      <c r="I934" s="1"/>
    </row>
    <row r="935" spans="9:9" x14ac:dyDescent="0.2">
      <c r="I935" s="1"/>
    </row>
    <row r="936" spans="9:9" x14ac:dyDescent="0.2">
      <c r="I936" s="1"/>
    </row>
    <row r="937" spans="9:9" x14ac:dyDescent="0.2">
      <c r="I937" s="1"/>
    </row>
    <row r="938" spans="9:9" x14ac:dyDescent="0.2">
      <c r="I938" s="1"/>
    </row>
    <row r="939" spans="9:9" x14ac:dyDescent="0.2">
      <c r="I939" s="1"/>
    </row>
    <row r="940" spans="9:9" x14ac:dyDescent="0.2">
      <c r="I940" s="1"/>
    </row>
    <row r="941" spans="9:9" x14ac:dyDescent="0.2">
      <c r="I941" s="1"/>
    </row>
    <row r="942" spans="9:9" x14ac:dyDescent="0.2">
      <c r="I942" s="1"/>
    </row>
    <row r="943" spans="9:9" x14ac:dyDescent="0.2">
      <c r="I943" s="1"/>
    </row>
    <row r="944" spans="9:9" x14ac:dyDescent="0.2">
      <c r="I944" s="1"/>
    </row>
    <row r="945" spans="9:9" x14ac:dyDescent="0.2">
      <c r="I945" s="1"/>
    </row>
    <row r="946" spans="9:9" x14ac:dyDescent="0.2">
      <c r="I946" s="1"/>
    </row>
    <row r="947" spans="9:9" x14ac:dyDescent="0.2">
      <c r="I947" s="1"/>
    </row>
    <row r="948" spans="9:9" x14ac:dyDescent="0.2">
      <c r="I948" s="1"/>
    </row>
    <row r="949" spans="9:9" x14ac:dyDescent="0.2">
      <c r="I949" s="1"/>
    </row>
    <row r="950" spans="9:9" x14ac:dyDescent="0.2">
      <c r="I950" s="1"/>
    </row>
    <row r="951" spans="9:9" x14ac:dyDescent="0.2">
      <c r="I951" s="1"/>
    </row>
    <row r="952" spans="9:9" x14ac:dyDescent="0.2">
      <c r="I952" s="1"/>
    </row>
    <row r="953" spans="9:9" x14ac:dyDescent="0.2">
      <c r="I953" s="1"/>
    </row>
    <row r="954" spans="9:9" x14ac:dyDescent="0.2">
      <c r="I954" s="1"/>
    </row>
    <row r="955" spans="9:9" x14ac:dyDescent="0.2">
      <c r="I955" s="1"/>
    </row>
    <row r="956" spans="9:9" x14ac:dyDescent="0.2">
      <c r="I956" s="1"/>
    </row>
    <row r="957" spans="9:9" x14ac:dyDescent="0.2">
      <c r="I957" s="1"/>
    </row>
    <row r="958" spans="9:9" x14ac:dyDescent="0.2">
      <c r="I958" s="1"/>
    </row>
    <row r="959" spans="9:9" x14ac:dyDescent="0.2">
      <c r="I959" s="1"/>
    </row>
    <row r="960" spans="9:9" x14ac:dyDescent="0.2">
      <c r="I960" s="1"/>
    </row>
    <row r="961" spans="9:9" x14ac:dyDescent="0.2">
      <c r="I961" s="1"/>
    </row>
    <row r="962" spans="9:9" x14ac:dyDescent="0.2">
      <c r="I962" s="1"/>
    </row>
    <row r="963" spans="9:9" x14ac:dyDescent="0.2">
      <c r="I963" s="1"/>
    </row>
    <row r="964" spans="9:9" x14ac:dyDescent="0.2">
      <c r="I964" s="1"/>
    </row>
    <row r="965" spans="9:9" x14ac:dyDescent="0.2">
      <c r="I965" s="1"/>
    </row>
    <row r="966" spans="9:9" x14ac:dyDescent="0.2">
      <c r="I966" s="1"/>
    </row>
    <row r="967" spans="9:9" x14ac:dyDescent="0.2">
      <c r="I967" s="1"/>
    </row>
    <row r="968" spans="9:9" x14ac:dyDescent="0.2">
      <c r="I968" s="1"/>
    </row>
    <row r="969" spans="9:9" x14ac:dyDescent="0.2">
      <c r="I969" s="1"/>
    </row>
    <row r="970" spans="9:9" x14ac:dyDescent="0.2">
      <c r="I970" s="1"/>
    </row>
    <row r="971" spans="9:9" x14ac:dyDescent="0.2">
      <c r="I971" s="1"/>
    </row>
    <row r="972" spans="9:9" x14ac:dyDescent="0.2">
      <c r="I972" s="1"/>
    </row>
    <row r="973" spans="9:9" x14ac:dyDescent="0.2">
      <c r="I973" s="1"/>
    </row>
    <row r="974" spans="9:9" x14ac:dyDescent="0.2">
      <c r="I974" s="1"/>
    </row>
    <row r="975" spans="9:9" x14ac:dyDescent="0.2">
      <c r="I975" s="1"/>
    </row>
    <row r="976" spans="9:9" x14ac:dyDescent="0.2">
      <c r="I976" s="1"/>
    </row>
    <row r="977" spans="9:9" x14ac:dyDescent="0.2">
      <c r="I977" s="1"/>
    </row>
    <row r="978" spans="9:9" x14ac:dyDescent="0.2">
      <c r="I978" s="1"/>
    </row>
    <row r="979" spans="9:9" x14ac:dyDescent="0.2">
      <c r="I979" s="1"/>
    </row>
    <row r="980" spans="9:9" x14ac:dyDescent="0.2">
      <c r="I980" s="1"/>
    </row>
    <row r="981" spans="9:9" x14ac:dyDescent="0.2">
      <c r="I981" s="1"/>
    </row>
    <row r="982" spans="9:9" x14ac:dyDescent="0.2">
      <c r="I982" s="1"/>
    </row>
    <row r="983" spans="9:9" x14ac:dyDescent="0.2">
      <c r="I983" s="1"/>
    </row>
    <row r="984" spans="9:9" x14ac:dyDescent="0.2">
      <c r="I984" s="1"/>
    </row>
    <row r="985" spans="9:9" x14ac:dyDescent="0.2">
      <c r="I985" s="1"/>
    </row>
    <row r="986" spans="9:9" x14ac:dyDescent="0.2">
      <c r="I986" s="1"/>
    </row>
    <row r="987" spans="9:9" x14ac:dyDescent="0.2">
      <c r="I987" s="1"/>
    </row>
    <row r="988" spans="9:9" x14ac:dyDescent="0.2">
      <c r="I988" s="1"/>
    </row>
    <row r="989" spans="9:9" x14ac:dyDescent="0.2">
      <c r="I989" s="1"/>
    </row>
    <row r="990" spans="9:9" x14ac:dyDescent="0.2">
      <c r="I990" s="1"/>
    </row>
    <row r="991" spans="9:9" x14ac:dyDescent="0.2">
      <c r="I991" s="1"/>
    </row>
    <row r="992" spans="9:9" x14ac:dyDescent="0.2">
      <c r="I992" s="1"/>
    </row>
    <row r="993" spans="9:9" x14ac:dyDescent="0.2">
      <c r="I993" s="1"/>
    </row>
    <row r="994" spans="9:9" x14ac:dyDescent="0.2">
      <c r="I994" s="1"/>
    </row>
    <row r="995" spans="9:9" x14ac:dyDescent="0.2">
      <c r="I995" s="1"/>
    </row>
    <row r="996" spans="9:9" x14ac:dyDescent="0.2">
      <c r="I996" s="1"/>
    </row>
    <row r="997" spans="9:9" x14ac:dyDescent="0.2">
      <c r="I997" s="1"/>
    </row>
    <row r="998" spans="9:9" x14ac:dyDescent="0.2">
      <c r="I998" s="1"/>
    </row>
    <row r="999" spans="9:9" x14ac:dyDescent="0.2">
      <c r="I999" s="1"/>
    </row>
    <row r="1000" spans="9:9" x14ac:dyDescent="0.2">
      <c r="I1000" s="1"/>
    </row>
    <row r="1001" spans="9:9" x14ac:dyDescent="0.2">
      <c r="I1001" s="1"/>
    </row>
    <row r="1002" spans="9:9" x14ac:dyDescent="0.2">
      <c r="I1002" s="1"/>
    </row>
    <row r="1003" spans="9:9" x14ac:dyDescent="0.2">
      <c r="I1003" s="1"/>
    </row>
    <row r="1004" spans="9:9" x14ac:dyDescent="0.2">
      <c r="I1004" s="1"/>
    </row>
    <row r="1005" spans="9:9" x14ac:dyDescent="0.2">
      <c r="I1005" s="1"/>
    </row>
    <row r="1006" spans="9:9" x14ac:dyDescent="0.2">
      <c r="I1006" s="1"/>
    </row>
    <row r="1007" spans="9:9" x14ac:dyDescent="0.2">
      <c r="I1007" s="1"/>
    </row>
    <row r="1008" spans="9:9" x14ac:dyDescent="0.2">
      <c r="I1008" s="1"/>
    </row>
    <row r="1009" spans="9:9" x14ac:dyDescent="0.2">
      <c r="I1009" s="1"/>
    </row>
    <row r="1010" spans="9:9" x14ac:dyDescent="0.2">
      <c r="I1010" s="1"/>
    </row>
    <row r="1011" spans="9:9" x14ac:dyDescent="0.2">
      <c r="I1011" s="1"/>
    </row>
    <row r="1012" spans="9:9" x14ac:dyDescent="0.2">
      <c r="I1012" s="1"/>
    </row>
    <row r="1013" spans="9:9" x14ac:dyDescent="0.2">
      <c r="I1013" s="1"/>
    </row>
    <row r="1014" spans="9:9" x14ac:dyDescent="0.2">
      <c r="I1014" s="1"/>
    </row>
    <row r="1015" spans="9:9" x14ac:dyDescent="0.2">
      <c r="I1015" s="1"/>
    </row>
    <row r="1016" spans="9:9" x14ac:dyDescent="0.2">
      <c r="I1016" s="1"/>
    </row>
    <row r="1017" spans="9:9" x14ac:dyDescent="0.2">
      <c r="I1017" s="1"/>
    </row>
    <row r="1018" spans="9:9" x14ac:dyDescent="0.2">
      <c r="I1018" s="1"/>
    </row>
    <row r="1019" spans="9:9" x14ac:dyDescent="0.2">
      <c r="I1019" s="1"/>
    </row>
    <row r="1020" spans="9:9" x14ac:dyDescent="0.2">
      <c r="I1020" s="1"/>
    </row>
    <row r="1021" spans="9:9" x14ac:dyDescent="0.2">
      <c r="I1021" s="1"/>
    </row>
    <row r="1022" spans="9:9" x14ac:dyDescent="0.2">
      <c r="I1022" s="1"/>
    </row>
    <row r="1023" spans="9:9" x14ac:dyDescent="0.2">
      <c r="I1023" s="1"/>
    </row>
    <row r="1024" spans="9:9" x14ac:dyDescent="0.2">
      <c r="I1024" s="1"/>
    </row>
    <row r="1025" spans="9:9" x14ac:dyDescent="0.2">
      <c r="I1025" s="1"/>
    </row>
    <row r="1026" spans="9:9" x14ac:dyDescent="0.2">
      <c r="I1026" s="1"/>
    </row>
    <row r="1027" spans="9:9" x14ac:dyDescent="0.2">
      <c r="I1027" s="1"/>
    </row>
    <row r="1028" spans="9:9" x14ac:dyDescent="0.2">
      <c r="I1028" s="1"/>
    </row>
    <row r="1029" spans="9:9" x14ac:dyDescent="0.2">
      <c r="I1029" s="1"/>
    </row>
    <row r="1030" spans="9:9" x14ac:dyDescent="0.2">
      <c r="I1030" s="1"/>
    </row>
    <row r="1031" spans="9:9" x14ac:dyDescent="0.2">
      <c r="I1031" s="1"/>
    </row>
    <row r="1032" spans="9:9" x14ac:dyDescent="0.2">
      <c r="I1032" s="1"/>
    </row>
    <row r="1033" spans="9:9" x14ac:dyDescent="0.2">
      <c r="I1033" s="1"/>
    </row>
    <row r="1034" spans="9:9" x14ac:dyDescent="0.2">
      <c r="I1034" s="1"/>
    </row>
    <row r="1035" spans="9:9" x14ac:dyDescent="0.2">
      <c r="I1035" s="1"/>
    </row>
    <row r="1036" spans="9:9" x14ac:dyDescent="0.2">
      <c r="I1036" s="1"/>
    </row>
    <row r="1037" spans="9:9" x14ac:dyDescent="0.2">
      <c r="I1037" s="1"/>
    </row>
    <row r="1038" spans="9:9" x14ac:dyDescent="0.2">
      <c r="I1038" s="1"/>
    </row>
    <row r="1039" spans="9:9" x14ac:dyDescent="0.2">
      <c r="I1039" s="1"/>
    </row>
    <row r="1040" spans="9:9" x14ac:dyDescent="0.2">
      <c r="I1040" s="1"/>
    </row>
    <row r="1041" spans="9:9" x14ac:dyDescent="0.2">
      <c r="I1041" s="1"/>
    </row>
    <row r="1042" spans="9:9" x14ac:dyDescent="0.2">
      <c r="I1042" s="1"/>
    </row>
    <row r="1043" spans="9:9" x14ac:dyDescent="0.2">
      <c r="I1043" s="1"/>
    </row>
    <row r="1044" spans="9:9" x14ac:dyDescent="0.2">
      <c r="I1044" s="1"/>
    </row>
    <row r="1045" spans="9:9" x14ac:dyDescent="0.2">
      <c r="I1045" s="1"/>
    </row>
    <row r="1046" spans="9:9" x14ac:dyDescent="0.2">
      <c r="I1046" s="1"/>
    </row>
    <row r="1047" spans="9:9" x14ac:dyDescent="0.2">
      <c r="I1047" s="1"/>
    </row>
    <row r="1048" spans="9:9" x14ac:dyDescent="0.2">
      <c r="I1048" s="1"/>
    </row>
    <row r="1049" spans="9:9" x14ac:dyDescent="0.2">
      <c r="I1049" s="1"/>
    </row>
    <row r="1050" spans="9:9" x14ac:dyDescent="0.2">
      <c r="I1050" s="1"/>
    </row>
    <row r="1051" spans="9:9" x14ac:dyDescent="0.2">
      <c r="I1051" s="1"/>
    </row>
    <row r="1052" spans="9:9" x14ac:dyDescent="0.2">
      <c r="I1052" s="1"/>
    </row>
    <row r="1053" spans="9:9" x14ac:dyDescent="0.2">
      <c r="I1053" s="1"/>
    </row>
    <row r="1054" spans="9:9" x14ac:dyDescent="0.2">
      <c r="I1054" s="1"/>
    </row>
    <row r="1055" spans="9:9" x14ac:dyDescent="0.2">
      <c r="I1055" s="1"/>
    </row>
    <row r="1056" spans="9:9" x14ac:dyDescent="0.2">
      <c r="I1056" s="1"/>
    </row>
    <row r="1057" spans="9:9" x14ac:dyDescent="0.2">
      <c r="I1057" s="1"/>
    </row>
    <row r="1058" spans="9:9" x14ac:dyDescent="0.2">
      <c r="I1058" s="1"/>
    </row>
    <row r="1059" spans="9:9" x14ac:dyDescent="0.2">
      <c r="I1059" s="1"/>
    </row>
    <row r="1060" spans="9:9" x14ac:dyDescent="0.2">
      <c r="I1060" s="1"/>
    </row>
    <row r="1061" spans="9:9" x14ac:dyDescent="0.2">
      <c r="I1061" s="1"/>
    </row>
    <row r="1062" spans="9:9" x14ac:dyDescent="0.2">
      <c r="I1062" s="1"/>
    </row>
    <row r="1063" spans="9:9" x14ac:dyDescent="0.2">
      <c r="I1063" s="1"/>
    </row>
    <row r="1064" spans="9:9" x14ac:dyDescent="0.2">
      <c r="I1064" s="1"/>
    </row>
    <row r="1065" spans="9:9" x14ac:dyDescent="0.2">
      <c r="I1065" s="1"/>
    </row>
    <row r="1066" spans="9:9" x14ac:dyDescent="0.2">
      <c r="I1066" s="1"/>
    </row>
    <row r="1067" spans="9:9" x14ac:dyDescent="0.2">
      <c r="I1067" s="1"/>
    </row>
    <row r="1068" spans="9:9" x14ac:dyDescent="0.2">
      <c r="I1068" s="1"/>
    </row>
    <row r="1069" spans="9:9" x14ac:dyDescent="0.2">
      <c r="I1069" s="1"/>
    </row>
    <row r="1070" spans="9:9" x14ac:dyDescent="0.2">
      <c r="I1070" s="1"/>
    </row>
    <row r="1071" spans="9:9" x14ac:dyDescent="0.2">
      <c r="I1071" s="1"/>
    </row>
    <row r="1072" spans="9:9" x14ac:dyDescent="0.2">
      <c r="I1072" s="1"/>
    </row>
    <row r="1073" spans="9:9" x14ac:dyDescent="0.2">
      <c r="I1073" s="1"/>
    </row>
    <row r="1074" spans="9:9" x14ac:dyDescent="0.2">
      <c r="I1074" s="1"/>
    </row>
    <row r="1075" spans="9:9" x14ac:dyDescent="0.2">
      <c r="I1075" s="1"/>
    </row>
    <row r="1076" spans="9:9" x14ac:dyDescent="0.2">
      <c r="I1076" s="1"/>
    </row>
    <row r="1077" spans="9:9" x14ac:dyDescent="0.2">
      <c r="I1077" s="1"/>
    </row>
    <row r="1078" spans="9:9" x14ac:dyDescent="0.2">
      <c r="I1078" s="1"/>
    </row>
    <row r="1079" spans="9:9" x14ac:dyDescent="0.2">
      <c r="I1079" s="1"/>
    </row>
    <row r="1080" spans="9:9" x14ac:dyDescent="0.2">
      <c r="I1080" s="1"/>
    </row>
    <row r="1081" spans="9:9" x14ac:dyDescent="0.2">
      <c r="I1081" s="1"/>
    </row>
    <row r="1082" spans="9:9" x14ac:dyDescent="0.2">
      <c r="I1082" s="1"/>
    </row>
    <row r="1083" spans="9:9" x14ac:dyDescent="0.2">
      <c r="I1083" s="1"/>
    </row>
    <row r="1084" spans="9:9" x14ac:dyDescent="0.2">
      <c r="I1084" s="1"/>
    </row>
    <row r="1085" spans="9:9" x14ac:dyDescent="0.2">
      <c r="I1085" s="1"/>
    </row>
    <row r="1086" spans="9:9" x14ac:dyDescent="0.2">
      <c r="I1086" s="1"/>
    </row>
    <row r="1087" spans="9:9" x14ac:dyDescent="0.2">
      <c r="I1087" s="1"/>
    </row>
    <row r="1088" spans="9:9" x14ac:dyDescent="0.2">
      <c r="I1088" s="1"/>
    </row>
    <row r="1089" spans="9:9" x14ac:dyDescent="0.2">
      <c r="I1089" s="1"/>
    </row>
    <row r="1090" spans="9:9" x14ac:dyDescent="0.2">
      <c r="I1090" s="1"/>
    </row>
    <row r="1091" spans="9:9" x14ac:dyDescent="0.2">
      <c r="I1091" s="1"/>
    </row>
    <row r="1092" spans="9:9" x14ac:dyDescent="0.2">
      <c r="I1092" s="1"/>
    </row>
    <row r="1093" spans="9:9" x14ac:dyDescent="0.2">
      <c r="I1093" s="1"/>
    </row>
    <row r="1094" spans="9:9" x14ac:dyDescent="0.2">
      <c r="I1094" s="1"/>
    </row>
    <row r="1095" spans="9:9" x14ac:dyDescent="0.2">
      <c r="I1095" s="1"/>
    </row>
    <row r="1096" spans="9:9" x14ac:dyDescent="0.2">
      <c r="I1096" s="1"/>
    </row>
    <row r="1097" spans="9:9" x14ac:dyDescent="0.2">
      <c r="I1097" s="1"/>
    </row>
    <row r="1098" spans="9:9" x14ac:dyDescent="0.2">
      <c r="I1098" s="1"/>
    </row>
    <row r="1099" spans="9:9" x14ac:dyDescent="0.2">
      <c r="I1099" s="1"/>
    </row>
    <row r="1100" spans="9:9" x14ac:dyDescent="0.2">
      <c r="I1100" s="1"/>
    </row>
    <row r="1101" spans="9:9" x14ac:dyDescent="0.2">
      <c r="I1101" s="1"/>
    </row>
    <row r="1102" spans="9:9" x14ac:dyDescent="0.2">
      <c r="I1102" s="1"/>
    </row>
    <row r="1103" spans="9:9" x14ac:dyDescent="0.2">
      <c r="I1103" s="1"/>
    </row>
    <row r="1104" spans="9:9" x14ac:dyDescent="0.2">
      <c r="I1104" s="1"/>
    </row>
    <row r="1105" spans="9:9" x14ac:dyDescent="0.2">
      <c r="I1105" s="1"/>
    </row>
    <row r="1106" spans="9:9" x14ac:dyDescent="0.2">
      <c r="I1106" s="1"/>
    </row>
    <row r="1107" spans="9:9" x14ac:dyDescent="0.2">
      <c r="I1107" s="1"/>
    </row>
    <row r="1108" spans="9:9" x14ac:dyDescent="0.2">
      <c r="I1108" s="1"/>
    </row>
    <row r="1109" spans="9:9" x14ac:dyDescent="0.2">
      <c r="I1109" s="1"/>
    </row>
    <row r="1110" spans="9:9" x14ac:dyDescent="0.2">
      <c r="I1110" s="1"/>
    </row>
    <row r="1111" spans="9:9" x14ac:dyDescent="0.2">
      <c r="I1111" s="1"/>
    </row>
    <row r="1112" spans="9:9" x14ac:dyDescent="0.2">
      <c r="I1112" s="1"/>
    </row>
    <row r="1113" spans="9:9" x14ac:dyDescent="0.2">
      <c r="I1113" s="1"/>
    </row>
    <row r="1114" spans="9:9" x14ac:dyDescent="0.2">
      <c r="I1114" s="1"/>
    </row>
    <row r="1115" spans="9:9" x14ac:dyDescent="0.2">
      <c r="I1115" s="1"/>
    </row>
    <row r="1116" spans="9:9" x14ac:dyDescent="0.2">
      <c r="I1116" s="1"/>
    </row>
    <row r="1117" spans="9:9" x14ac:dyDescent="0.2">
      <c r="I1117" s="1"/>
    </row>
    <row r="1118" spans="9:9" x14ac:dyDescent="0.2">
      <c r="I1118" s="1"/>
    </row>
    <row r="1119" spans="9:9" x14ac:dyDescent="0.2">
      <c r="I1119" s="1"/>
    </row>
    <row r="1120" spans="9:9" x14ac:dyDescent="0.2">
      <c r="I1120" s="1"/>
    </row>
    <row r="1121" spans="9:9" x14ac:dyDescent="0.2">
      <c r="I1121" s="1"/>
    </row>
    <row r="1122" spans="9:9" x14ac:dyDescent="0.2">
      <c r="I1122" s="1"/>
    </row>
    <row r="1123" spans="9:9" x14ac:dyDescent="0.2">
      <c r="I1123" s="1"/>
    </row>
    <row r="1124" spans="9:9" x14ac:dyDescent="0.2">
      <c r="I1124" s="1"/>
    </row>
    <row r="1125" spans="9:9" x14ac:dyDescent="0.2">
      <c r="I1125" s="1"/>
    </row>
    <row r="1126" spans="9:9" x14ac:dyDescent="0.2">
      <c r="I1126" s="1"/>
    </row>
    <row r="1127" spans="9:9" x14ac:dyDescent="0.2">
      <c r="I1127" s="1"/>
    </row>
    <row r="1128" spans="9:9" x14ac:dyDescent="0.2">
      <c r="I1128" s="1"/>
    </row>
    <row r="1129" spans="9:9" x14ac:dyDescent="0.2">
      <c r="I1129" s="1"/>
    </row>
    <row r="1130" spans="9:9" x14ac:dyDescent="0.2">
      <c r="I1130" s="1"/>
    </row>
    <row r="1131" spans="9:9" x14ac:dyDescent="0.2">
      <c r="I1131" s="1"/>
    </row>
    <row r="1132" spans="9:9" x14ac:dyDescent="0.2">
      <c r="I1132" s="1"/>
    </row>
    <row r="1133" spans="9:9" x14ac:dyDescent="0.2">
      <c r="I1133" s="1"/>
    </row>
    <row r="1134" spans="9:9" x14ac:dyDescent="0.2">
      <c r="I1134" s="1"/>
    </row>
    <row r="1135" spans="9:9" x14ac:dyDescent="0.2">
      <c r="I1135" s="1"/>
    </row>
    <row r="1136" spans="9:9" x14ac:dyDescent="0.2">
      <c r="I1136" s="1"/>
    </row>
    <row r="1137" spans="9:9" x14ac:dyDescent="0.2">
      <c r="I1137" s="1"/>
    </row>
    <row r="1138" spans="9:9" x14ac:dyDescent="0.2">
      <c r="I1138" s="1"/>
    </row>
    <row r="1139" spans="9:9" x14ac:dyDescent="0.2">
      <c r="I1139" s="1"/>
    </row>
    <row r="1140" spans="9:9" x14ac:dyDescent="0.2">
      <c r="I1140" s="1"/>
    </row>
    <row r="1141" spans="9:9" x14ac:dyDescent="0.2">
      <c r="I1141" s="1"/>
    </row>
    <row r="1142" spans="9:9" x14ac:dyDescent="0.2">
      <c r="I1142" s="1"/>
    </row>
    <row r="1143" spans="9:9" x14ac:dyDescent="0.2">
      <c r="I1143" s="1"/>
    </row>
    <row r="1144" spans="9:9" x14ac:dyDescent="0.2">
      <c r="I1144" s="1"/>
    </row>
    <row r="1145" spans="9:9" x14ac:dyDescent="0.2">
      <c r="I1145" s="1"/>
    </row>
    <row r="1146" spans="9:9" x14ac:dyDescent="0.2">
      <c r="I1146" s="1"/>
    </row>
    <row r="1147" spans="9:9" x14ac:dyDescent="0.2">
      <c r="I1147" s="1"/>
    </row>
    <row r="1148" spans="9:9" x14ac:dyDescent="0.2">
      <c r="I1148" s="1"/>
    </row>
    <row r="1149" spans="9:9" x14ac:dyDescent="0.2">
      <c r="I1149" s="1"/>
    </row>
    <row r="1150" spans="9:9" x14ac:dyDescent="0.2">
      <c r="I1150" s="1"/>
    </row>
    <row r="1151" spans="9:9" x14ac:dyDescent="0.2">
      <c r="I1151" s="1"/>
    </row>
    <row r="1152" spans="9:9" x14ac:dyDescent="0.2">
      <c r="I1152" s="1"/>
    </row>
    <row r="1153" spans="9:9" x14ac:dyDescent="0.2">
      <c r="I1153" s="1"/>
    </row>
    <row r="1154" spans="9:9" x14ac:dyDescent="0.2">
      <c r="I1154" s="1"/>
    </row>
    <row r="1155" spans="9:9" x14ac:dyDescent="0.2">
      <c r="I1155" s="1"/>
    </row>
    <row r="1156" spans="9:9" x14ac:dyDescent="0.2">
      <c r="I1156" s="1"/>
    </row>
    <row r="1157" spans="9:9" x14ac:dyDescent="0.2">
      <c r="I1157" s="1"/>
    </row>
    <row r="1158" spans="9:9" x14ac:dyDescent="0.2">
      <c r="I1158" s="1"/>
    </row>
    <row r="1159" spans="9:9" x14ac:dyDescent="0.2">
      <c r="I1159" s="1"/>
    </row>
    <row r="1160" spans="9:9" x14ac:dyDescent="0.2">
      <c r="I1160" s="1"/>
    </row>
    <row r="1161" spans="9:9" x14ac:dyDescent="0.2">
      <c r="I1161" s="1"/>
    </row>
    <row r="1162" spans="9:9" x14ac:dyDescent="0.2">
      <c r="I1162" s="1"/>
    </row>
    <row r="1163" spans="9:9" x14ac:dyDescent="0.2">
      <c r="I1163" s="1"/>
    </row>
    <row r="1164" spans="9:9" x14ac:dyDescent="0.2">
      <c r="I1164" s="1"/>
    </row>
    <row r="1165" spans="9:9" x14ac:dyDescent="0.2">
      <c r="I1165" s="1"/>
    </row>
    <row r="1166" spans="9:9" x14ac:dyDescent="0.2">
      <c r="I1166" s="1"/>
    </row>
    <row r="1167" spans="9:9" x14ac:dyDescent="0.2">
      <c r="I1167" s="1"/>
    </row>
    <row r="1168" spans="9:9" x14ac:dyDescent="0.2">
      <c r="I1168" s="1"/>
    </row>
    <row r="1169" spans="9:9" x14ac:dyDescent="0.2">
      <c r="I1169" s="1"/>
    </row>
    <row r="1170" spans="9:9" x14ac:dyDescent="0.2">
      <c r="I1170" s="1"/>
    </row>
    <row r="1171" spans="9:9" x14ac:dyDescent="0.2">
      <c r="I1171" s="1"/>
    </row>
    <row r="1172" spans="9:9" x14ac:dyDescent="0.2">
      <c r="I1172" s="1"/>
    </row>
    <row r="1173" spans="9:9" x14ac:dyDescent="0.2">
      <c r="I1173" s="1"/>
    </row>
    <row r="1174" spans="9:9" x14ac:dyDescent="0.2">
      <c r="I1174" s="1"/>
    </row>
    <row r="1175" spans="9:9" x14ac:dyDescent="0.2">
      <c r="I1175" s="1"/>
    </row>
    <row r="1176" spans="9:9" x14ac:dyDescent="0.2">
      <c r="I1176" s="1"/>
    </row>
    <row r="1177" spans="9:9" x14ac:dyDescent="0.2">
      <c r="I1177" s="1"/>
    </row>
    <row r="1178" spans="9:9" x14ac:dyDescent="0.2">
      <c r="I1178" s="1"/>
    </row>
    <row r="1179" spans="9:9" x14ac:dyDescent="0.2">
      <c r="I1179" s="1"/>
    </row>
    <row r="1180" spans="9:9" x14ac:dyDescent="0.2">
      <c r="I1180" s="1"/>
    </row>
    <row r="1181" spans="9:9" x14ac:dyDescent="0.2">
      <c r="I1181" s="1"/>
    </row>
    <row r="1182" spans="9:9" x14ac:dyDescent="0.2">
      <c r="I1182" s="1"/>
    </row>
    <row r="1183" spans="9:9" x14ac:dyDescent="0.2">
      <c r="I1183" s="1"/>
    </row>
    <row r="1184" spans="9:9" x14ac:dyDescent="0.2">
      <c r="I1184" s="1"/>
    </row>
    <row r="1185" spans="9:9" x14ac:dyDescent="0.2">
      <c r="I1185" s="1"/>
    </row>
    <row r="1186" spans="9:9" x14ac:dyDescent="0.2">
      <c r="I1186" s="1"/>
    </row>
    <row r="1187" spans="9:9" x14ac:dyDescent="0.2">
      <c r="I1187" s="1"/>
    </row>
    <row r="1188" spans="9:9" x14ac:dyDescent="0.2">
      <c r="I1188" s="1"/>
    </row>
    <row r="1189" spans="9:9" x14ac:dyDescent="0.2">
      <c r="I1189" s="1"/>
    </row>
    <row r="1190" spans="9:9" x14ac:dyDescent="0.2">
      <c r="I1190" s="1"/>
    </row>
    <row r="1191" spans="9:9" x14ac:dyDescent="0.2">
      <c r="I1191" s="1"/>
    </row>
    <row r="1192" spans="9:9" x14ac:dyDescent="0.2">
      <c r="I1192" s="1"/>
    </row>
    <row r="1193" spans="9:9" x14ac:dyDescent="0.2">
      <c r="I1193" s="1"/>
    </row>
    <row r="1194" spans="9:9" x14ac:dyDescent="0.2">
      <c r="I1194" s="1"/>
    </row>
    <row r="1195" spans="9:9" x14ac:dyDescent="0.2">
      <c r="I1195" s="1"/>
    </row>
    <row r="1196" spans="9:9" x14ac:dyDescent="0.2">
      <c r="I1196" s="1"/>
    </row>
    <row r="1197" spans="9:9" x14ac:dyDescent="0.2">
      <c r="I1197" s="1"/>
    </row>
    <row r="1198" spans="9:9" x14ac:dyDescent="0.2">
      <c r="I1198" s="1"/>
    </row>
    <row r="1199" spans="9:9" x14ac:dyDescent="0.2">
      <c r="I1199" s="1"/>
    </row>
    <row r="1200" spans="9:9" x14ac:dyDescent="0.2">
      <c r="I1200" s="1"/>
    </row>
    <row r="1201" spans="9:9" x14ac:dyDescent="0.2">
      <c r="I1201" s="1"/>
    </row>
    <row r="1202" spans="9:9" x14ac:dyDescent="0.2">
      <c r="I1202" s="1"/>
    </row>
    <row r="1203" spans="9:9" x14ac:dyDescent="0.2">
      <c r="I1203" s="1"/>
    </row>
    <row r="1204" spans="9:9" x14ac:dyDescent="0.2">
      <c r="I1204" s="1"/>
    </row>
    <row r="1205" spans="9:9" x14ac:dyDescent="0.2">
      <c r="I1205" s="1"/>
    </row>
    <row r="1206" spans="9:9" x14ac:dyDescent="0.2">
      <c r="I1206" s="1"/>
    </row>
    <row r="1207" spans="9:9" x14ac:dyDescent="0.2">
      <c r="I1207" s="1"/>
    </row>
    <row r="1208" spans="9:9" x14ac:dyDescent="0.2">
      <c r="I1208" s="1"/>
    </row>
    <row r="1209" spans="9:9" x14ac:dyDescent="0.2">
      <c r="I1209" s="1"/>
    </row>
    <row r="1210" spans="9:9" x14ac:dyDescent="0.2">
      <c r="I1210" s="1"/>
    </row>
    <row r="1211" spans="9:9" x14ac:dyDescent="0.2">
      <c r="I1211" s="1"/>
    </row>
    <row r="1212" spans="9:9" x14ac:dyDescent="0.2">
      <c r="I1212" s="1"/>
    </row>
    <row r="1213" spans="9:9" x14ac:dyDescent="0.2">
      <c r="I1213" s="1"/>
    </row>
    <row r="1214" spans="9:9" x14ac:dyDescent="0.2">
      <c r="I1214" s="1"/>
    </row>
    <row r="1215" spans="9:9" x14ac:dyDescent="0.2">
      <c r="I1215" s="1"/>
    </row>
    <row r="1216" spans="9:9" x14ac:dyDescent="0.2">
      <c r="I1216" s="1"/>
    </row>
    <row r="1217" spans="9:9" x14ac:dyDescent="0.2">
      <c r="I1217" s="1"/>
    </row>
    <row r="1218" spans="9:9" x14ac:dyDescent="0.2">
      <c r="I1218" s="1"/>
    </row>
    <row r="1219" spans="9:9" x14ac:dyDescent="0.2">
      <c r="I1219" s="1"/>
    </row>
    <row r="1220" spans="9:9" x14ac:dyDescent="0.2">
      <c r="I1220" s="1"/>
    </row>
    <row r="1221" spans="9:9" x14ac:dyDescent="0.2">
      <c r="I1221" s="1"/>
    </row>
    <row r="1222" spans="9:9" x14ac:dyDescent="0.2">
      <c r="I1222" s="1"/>
    </row>
    <row r="1223" spans="9:9" x14ac:dyDescent="0.2">
      <c r="I1223" s="1"/>
    </row>
    <row r="1224" spans="9:9" x14ac:dyDescent="0.2">
      <c r="I1224" s="1"/>
    </row>
    <row r="1225" spans="9:9" x14ac:dyDescent="0.2">
      <c r="I1225" s="1"/>
    </row>
    <row r="1226" spans="9:9" x14ac:dyDescent="0.2">
      <c r="I1226" s="1"/>
    </row>
    <row r="1227" spans="9:9" x14ac:dyDescent="0.2">
      <c r="I1227" s="1"/>
    </row>
    <row r="1228" spans="9:9" x14ac:dyDescent="0.2">
      <c r="I1228" s="1"/>
    </row>
    <row r="1229" spans="9:9" x14ac:dyDescent="0.2">
      <c r="I1229" s="1"/>
    </row>
    <row r="1230" spans="9:9" x14ac:dyDescent="0.2">
      <c r="I1230" s="1"/>
    </row>
    <row r="1231" spans="9:9" x14ac:dyDescent="0.2">
      <c r="I1231" s="1"/>
    </row>
    <row r="1232" spans="9:9" x14ac:dyDescent="0.2">
      <c r="I1232" s="1"/>
    </row>
    <row r="1233" spans="9:9" x14ac:dyDescent="0.2">
      <c r="I1233" s="1"/>
    </row>
    <row r="1234" spans="9:9" x14ac:dyDescent="0.2">
      <c r="I1234" s="1"/>
    </row>
    <row r="1235" spans="9:9" x14ac:dyDescent="0.2">
      <c r="I1235" s="1"/>
    </row>
    <row r="1236" spans="9:9" x14ac:dyDescent="0.2">
      <c r="I1236" s="1"/>
    </row>
    <row r="1237" spans="9:9" x14ac:dyDescent="0.2">
      <c r="I1237" s="1"/>
    </row>
    <row r="1238" spans="9:9" x14ac:dyDescent="0.2">
      <c r="I1238" s="1"/>
    </row>
    <row r="1239" spans="9:9" x14ac:dyDescent="0.2">
      <c r="I1239" s="1"/>
    </row>
    <row r="1240" spans="9:9" x14ac:dyDescent="0.2">
      <c r="I1240" s="1"/>
    </row>
    <row r="1241" spans="9:9" x14ac:dyDescent="0.2">
      <c r="I1241" s="1"/>
    </row>
    <row r="1242" spans="9:9" x14ac:dyDescent="0.2">
      <c r="I1242" s="1"/>
    </row>
    <row r="1243" spans="9:9" x14ac:dyDescent="0.2">
      <c r="I1243" s="1"/>
    </row>
    <row r="1244" spans="9:9" x14ac:dyDescent="0.2">
      <c r="I1244" s="1"/>
    </row>
    <row r="1245" spans="9:9" x14ac:dyDescent="0.2">
      <c r="I1245" s="1"/>
    </row>
    <row r="1246" spans="9:9" x14ac:dyDescent="0.2">
      <c r="I1246" s="1"/>
    </row>
    <row r="1247" spans="9:9" x14ac:dyDescent="0.2">
      <c r="I1247" s="1"/>
    </row>
    <row r="1248" spans="9:9" x14ac:dyDescent="0.2">
      <c r="I1248" s="1"/>
    </row>
    <row r="1249" spans="9:9" x14ac:dyDescent="0.2">
      <c r="I1249" s="1"/>
    </row>
    <row r="1250" spans="9:9" x14ac:dyDescent="0.2">
      <c r="I1250" s="1"/>
    </row>
    <row r="1251" spans="9:9" x14ac:dyDescent="0.2">
      <c r="I1251" s="1"/>
    </row>
    <row r="1252" spans="9:9" x14ac:dyDescent="0.2">
      <c r="I1252" s="1"/>
    </row>
    <row r="1253" spans="9:9" x14ac:dyDescent="0.2">
      <c r="I1253" s="1"/>
    </row>
    <row r="1254" spans="9:9" x14ac:dyDescent="0.2">
      <c r="I1254" s="1"/>
    </row>
    <row r="1255" spans="9:9" x14ac:dyDescent="0.2">
      <c r="I1255" s="1"/>
    </row>
    <row r="1256" spans="9:9" x14ac:dyDescent="0.2">
      <c r="I1256" s="1"/>
    </row>
    <row r="1257" spans="9:9" x14ac:dyDescent="0.2">
      <c r="I1257" s="1"/>
    </row>
    <row r="1258" spans="9:9" x14ac:dyDescent="0.2">
      <c r="I1258" s="1"/>
    </row>
    <row r="1259" spans="9:9" x14ac:dyDescent="0.2">
      <c r="I1259" s="1"/>
    </row>
    <row r="1260" spans="9:9" x14ac:dyDescent="0.2">
      <c r="I1260" s="1"/>
    </row>
    <row r="1261" spans="9:9" x14ac:dyDescent="0.2">
      <c r="I1261" s="1"/>
    </row>
    <row r="1262" spans="9:9" x14ac:dyDescent="0.2">
      <c r="I1262" s="1"/>
    </row>
    <row r="1263" spans="9:9" x14ac:dyDescent="0.2">
      <c r="I1263" s="1"/>
    </row>
    <row r="1264" spans="9:9" x14ac:dyDescent="0.2">
      <c r="I1264" s="1"/>
    </row>
    <row r="1265" spans="9:9" x14ac:dyDescent="0.2">
      <c r="I1265" s="1"/>
    </row>
    <row r="1266" spans="9:9" x14ac:dyDescent="0.2">
      <c r="I1266" s="1"/>
    </row>
    <row r="1267" spans="9:9" x14ac:dyDescent="0.2">
      <c r="I1267" s="1"/>
    </row>
    <row r="1268" spans="9:9" x14ac:dyDescent="0.2">
      <c r="I1268" s="1"/>
    </row>
    <row r="1269" spans="9:9" x14ac:dyDescent="0.2">
      <c r="I1269" s="1"/>
    </row>
    <row r="1270" spans="9:9" x14ac:dyDescent="0.2">
      <c r="I1270" s="1"/>
    </row>
    <row r="1271" spans="9:9" x14ac:dyDescent="0.2">
      <c r="I1271" s="1"/>
    </row>
    <row r="1272" spans="9:9" x14ac:dyDescent="0.2">
      <c r="I1272" s="1"/>
    </row>
    <row r="1273" spans="9:9" x14ac:dyDescent="0.2">
      <c r="I1273" s="1"/>
    </row>
    <row r="1274" spans="9:9" x14ac:dyDescent="0.2">
      <c r="I1274" s="1"/>
    </row>
    <row r="1275" spans="9:9" x14ac:dyDescent="0.2">
      <c r="I1275" s="1"/>
    </row>
    <row r="1276" spans="9:9" x14ac:dyDescent="0.2">
      <c r="I1276" s="1"/>
    </row>
    <row r="1277" spans="9:9" x14ac:dyDescent="0.2">
      <c r="I1277" s="1"/>
    </row>
    <row r="1278" spans="9:9" x14ac:dyDescent="0.2">
      <c r="I1278" s="1"/>
    </row>
    <row r="1279" spans="9:9" x14ac:dyDescent="0.2">
      <c r="I1279" s="1"/>
    </row>
    <row r="1280" spans="9:9" x14ac:dyDescent="0.2">
      <c r="I1280" s="1"/>
    </row>
    <row r="1281" spans="9:9" x14ac:dyDescent="0.2">
      <c r="I1281" s="1"/>
    </row>
    <row r="1282" spans="9:9" x14ac:dyDescent="0.2">
      <c r="I1282" s="1"/>
    </row>
    <row r="1283" spans="9:9" x14ac:dyDescent="0.2">
      <c r="I1283" s="1"/>
    </row>
    <row r="1284" spans="9:9" x14ac:dyDescent="0.2">
      <c r="I1284" s="1"/>
    </row>
    <row r="1285" spans="9:9" x14ac:dyDescent="0.2">
      <c r="I1285" s="1"/>
    </row>
    <row r="1286" spans="9:9" x14ac:dyDescent="0.2">
      <c r="I1286" s="1"/>
    </row>
    <row r="1287" spans="9:9" x14ac:dyDescent="0.2">
      <c r="I1287" s="1"/>
    </row>
    <row r="1288" spans="9:9" x14ac:dyDescent="0.2">
      <c r="I1288" s="1"/>
    </row>
    <row r="1289" spans="9:9" x14ac:dyDescent="0.2">
      <c r="I1289" s="1"/>
    </row>
    <row r="1290" spans="9:9" x14ac:dyDescent="0.2">
      <c r="I1290" s="1"/>
    </row>
    <row r="1291" spans="9:9" x14ac:dyDescent="0.2">
      <c r="I1291" s="1"/>
    </row>
    <row r="1292" spans="9:9" x14ac:dyDescent="0.2">
      <c r="I1292" s="1"/>
    </row>
    <row r="1293" spans="9:9" x14ac:dyDescent="0.2">
      <c r="I1293" s="1"/>
    </row>
    <row r="1294" spans="9:9" x14ac:dyDescent="0.2">
      <c r="I1294" s="1"/>
    </row>
    <row r="1295" spans="9:9" x14ac:dyDescent="0.2">
      <c r="I1295" s="1"/>
    </row>
    <row r="1296" spans="9:9" x14ac:dyDescent="0.2">
      <c r="I1296" s="1"/>
    </row>
    <row r="1297" spans="9:9" x14ac:dyDescent="0.2">
      <c r="I1297" s="1"/>
    </row>
    <row r="1298" spans="9:9" x14ac:dyDescent="0.2">
      <c r="I1298" s="1"/>
    </row>
  </sheetData>
  <sheetProtection sheet="1" objects="1" scenarios="1"/>
  <mergeCells count="129">
    <mergeCell ref="P35:Q36"/>
    <mergeCell ref="P43:Q43"/>
    <mergeCell ref="L44:M53"/>
    <mergeCell ref="F143:Q143"/>
    <mergeCell ref="O155:Q155"/>
    <mergeCell ref="A181:O181"/>
    <mergeCell ref="A182:O182"/>
    <mergeCell ref="F81:K81"/>
    <mergeCell ref="F82:P82"/>
    <mergeCell ref="O95:Q95"/>
    <mergeCell ref="A96:B96"/>
    <mergeCell ref="A119:O119"/>
    <mergeCell ref="A135:S135"/>
    <mergeCell ref="F144:K144"/>
    <mergeCell ref="F145:K145"/>
    <mergeCell ref="F146:K146"/>
    <mergeCell ref="A137:B137"/>
    <mergeCell ref="F83:K83"/>
    <mergeCell ref="F84:K84"/>
    <mergeCell ref="F85:K85"/>
    <mergeCell ref="B56:K56"/>
    <mergeCell ref="B60:L60"/>
    <mergeCell ref="M60:R60"/>
    <mergeCell ref="B61:D61"/>
    <mergeCell ref="E61:J61"/>
    <mergeCell ref="B63:L63"/>
    <mergeCell ref="M63:R63"/>
    <mergeCell ref="J52:J53"/>
    <mergeCell ref="K52:K53"/>
    <mergeCell ref="P52:P53"/>
    <mergeCell ref="Q52:Q53"/>
    <mergeCell ref="A54:S54"/>
    <mergeCell ref="M55:R55"/>
    <mergeCell ref="M61:R61"/>
    <mergeCell ref="M56:R56"/>
    <mergeCell ref="B57:K57"/>
    <mergeCell ref="M57:R57"/>
    <mergeCell ref="M58:R58"/>
    <mergeCell ref="B59:K59"/>
    <mergeCell ref="M59:R59"/>
    <mergeCell ref="A35:A53"/>
    <mergeCell ref="A55:A64"/>
    <mergeCell ref="P44:P47"/>
    <mergeCell ref="Q44:Q47"/>
    <mergeCell ref="P48:P51"/>
    <mergeCell ref="Q48:Q51"/>
    <mergeCell ref="B44:C45"/>
    <mergeCell ref="H44:I45"/>
    <mergeCell ref="G50:K51"/>
    <mergeCell ref="B52:C53"/>
    <mergeCell ref="H52:I53"/>
    <mergeCell ref="N37:N53"/>
    <mergeCell ref="O37:O53"/>
    <mergeCell ref="P37:P42"/>
    <mergeCell ref="H48:I49"/>
    <mergeCell ref="J48:J49"/>
    <mergeCell ref="K48:K49"/>
    <mergeCell ref="Q37:Q42"/>
    <mergeCell ref="B47:C47"/>
    <mergeCell ref="J41:J42"/>
    <mergeCell ref="B32:M32"/>
    <mergeCell ref="L33:L34"/>
    <mergeCell ref="B51:C51"/>
    <mergeCell ref="B39:C40"/>
    <mergeCell ref="H39:I40"/>
    <mergeCell ref="J39:J40"/>
    <mergeCell ref="K39:K40"/>
    <mergeCell ref="B41:C42"/>
    <mergeCell ref="H41:I42"/>
    <mergeCell ref="M33:M34"/>
    <mergeCell ref="B34:D34"/>
    <mergeCell ref="B35:O35"/>
    <mergeCell ref="B36:M36"/>
    <mergeCell ref="B37:C38"/>
    <mergeCell ref="H37:I38"/>
    <mergeCell ref="B46:C46"/>
    <mergeCell ref="G46:K47"/>
    <mergeCell ref="B48:C49"/>
    <mergeCell ref="J44:J45"/>
    <mergeCell ref="K44:K45"/>
    <mergeCell ref="B50:C50"/>
    <mergeCell ref="H21:I21"/>
    <mergeCell ref="R21:S21"/>
    <mergeCell ref="B22:O22"/>
    <mergeCell ref="K41:K42"/>
    <mergeCell ref="B26:C27"/>
    <mergeCell ref="B28:C29"/>
    <mergeCell ref="B43:M43"/>
    <mergeCell ref="K28:K29"/>
    <mergeCell ref="B33:D33"/>
    <mergeCell ref="B24:C25"/>
    <mergeCell ref="H26:I27"/>
    <mergeCell ref="J26:J27"/>
    <mergeCell ref="K26:K27"/>
    <mergeCell ref="H28:I29"/>
    <mergeCell ref="J28:J29"/>
    <mergeCell ref="J37:J38"/>
    <mergeCell ref="K37:K38"/>
    <mergeCell ref="L37:L42"/>
    <mergeCell ref="M37:M42"/>
    <mergeCell ref="R22:S22"/>
    <mergeCell ref="P24:P34"/>
    <mergeCell ref="Q24:Q34"/>
    <mergeCell ref="R24:R53"/>
    <mergeCell ref="S24:S53"/>
    <mergeCell ref="B30:M31"/>
    <mergeCell ref="L24:L29"/>
    <mergeCell ref="M24:M29"/>
    <mergeCell ref="F11:K11"/>
    <mergeCell ref="F12:K12"/>
    <mergeCell ref="A156:B156"/>
    <mergeCell ref="N2:S2"/>
    <mergeCell ref="N3:S3"/>
    <mergeCell ref="N4:S4"/>
    <mergeCell ref="N5:S5"/>
    <mergeCell ref="N6:S6"/>
    <mergeCell ref="A11:C11"/>
    <mergeCell ref="B23:M23"/>
    <mergeCell ref="H24:I25"/>
    <mergeCell ref="J24:J25"/>
    <mergeCell ref="K24:K25"/>
    <mergeCell ref="A12:C12"/>
    <mergeCell ref="A13:C13"/>
    <mergeCell ref="F13:K13"/>
    <mergeCell ref="F20:P20"/>
    <mergeCell ref="R20:S20"/>
    <mergeCell ref="A22:A34"/>
    <mergeCell ref="N24:N34"/>
    <mergeCell ref="O24:O34"/>
  </mergeCells>
  <phoneticPr fontId="4" type="noConversion"/>
  <conditionalFormatting sqref="E37:E42 E33:E34 E49:E53 E45:E47 E24:E29">
    <cfRule type="cellIs" dxfId="44" priority="2" stopIfTrue="1" operator="greaterThan">
      <formula>0</formula>
    </cfRule>
  </conditionalFormatting>
  <dataValidations count="1">
    <dataValidation type="decimal" allowBlank="1" showInputMessage="1" showErrorMessage="1" error="Maximale Punktzahl ist 100!" sqref="E44:E53 E33:E34 E37:E42 E24:E29">
      <formula1>0</formula1>
      <formula2>100</formula2>
    </dataValidation>
  </dataValidations>
  <pageMargins left="0.59055118110236227" right="0.19685039370078741" top="0.59055118110236227" bottom="0.39370078740157483" header="0.51181102362204722" footer="0.51181102362204722"/>
  <pageSetup paperSize="9" scale="69" fitToHeight="0" orientation="portrait" r:id="rId1"/>
  <headerFooter alignWithMargins="0"/>
  <rowBreaks count="2" manualBreakCount="2">
    <brk id="71" max="18" man="1"/>
    <brk id="134" max="18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53</vt:i4>
      </vt:variant>
      <vt:variant>
        <vt:lpstr>Benannte Bereiche</vt:lpstr>
      </vt:variant>
      <vt:variant>
        <vt:i4>50</vt:i4>
      </vt:variant>
    </vt:vector>
  </HeadingPairs>
  <TitlesOfParts>
    <vt:vector size="103" baseType="lpstr">
      <vt:lpstr>Daten</vt:lpstr>
      <vt:lpstr>Einstellungen</vt:lpstr>
      <vt:lpstr>Übersicht Gesellenprüfung</vt:lpstr>
      <vt:lpstr>P1</vt:lpstr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'P1'!Druckbereich</vt:lpstr>
      <vt:lpstr>'P10'!Druckbereich</vt:lpstr>
      <vt:lpstr>'P11'!Druckbereich</vt:lpstr>
      <vt:lpstr>'P12'!Druckbereich</vt:lpstr>
      <vt:lpstr>'P13'!Druckbereich</vt:lpstr>
      <vt:lpstr>'P14'!Druckbereich</vt:lpstr>
      <vt:lpstr>'P15'!Druckbereich</vt:lpstr>
      <vt:lpstr>'P16'!Druckbereich</vt:lpstr>
      <vt:lpstr>'P17'!Druckbereich</vt:lpstr>
      <vt:lpstr>'P18'!Druckbereich</vt:lpstr>
      <vt:lpstr>'P19'!Druckbereich</vt:lpstr>
      <vt:lpstr>'P2'!Druckbereich</vt:lpstr>
      <vt:lpstr>'P20'!Druckbereich</vt:lpstr>
      <vt:lpstr>'P21'!Druckbereich</vt:lpstr>
      <vt:lpstr>'P22'!Druckbereich</vt:lpstr>
      <vt:lpstr>'P23'!Druckbereich</vt:lpstr>
      <vt:lpstr>'P24'!Druckbereich</vt:lpstr>
      <vt:lpstr>'P25'!Druckbereich</vt:lpstr>
      <vt:lpstr>'P26'!Druckbereich</vt:lpstr>
      <vt:lpstr>'P27'!Druckbereich</vt:lpstr>
      <vt:lpstr>'P28'!Druckbereich</vt:lpstr>
      <vt:lpstr>'P29'!Druckbereich</vt:lpstr>
      <vt:lpstr>'P3'!Druckbereich</vt:lpstr>
      <vt:lpstr>'P30'!Druckbereich</vt:lpstr>
      <vt:lpstr>'P31'!Druckbereich</vt:lpstr>
      <vt:lpstr>'P32'!Druckbereich</vt:lpstr>
      <vt:lpstr>'P33'!Druckbereich</vt:lpstr>
      <vt:lpstr>'P34'!Druckbereich</vt:lpstr>
      <vt:lpstr>'P35'!Druckbereich</vt:lpstr>
      <vt:lpstr>'P36'!Druckbereich</vt:lpstr>
      <vt:lpstr>'P37'!Druckbereich</vt:lpstr>
      <vt:lpstr>'P38'!Druckbereich</vt:lpstr>
      <vt:lpstr>'P39'!Druckbereich</vt:lpstr>
      <vt:lpstr>'P4'!Druckbereich</vt:lpstr>
      <vt:lpstr>'P40'!Druckbereich</vt:lpstr>
      <vt:lpstr>'P41'!Druckbereich</vt:lpstr>
      <vt:lpstr>'P42'!Druckbereich</vt:lpstr>
      <vt:lpstr>'P43'!Druckbereich</vt:lpstr>
      <vt:lpstr>'P44'!Druckbereich</vt:lpstr>
      <vt:lpstr>'P45'!Druckbereich</vt:lpstr>
      <vt:lpstr>'P46'!Druckbereich</vt:lpstr>
      <vt:lpstr>'P47'!Druckbereich</vt:lpstr>
      <vt:lpstr>'P48'!Druckbereich</vt:lpstr>
      <vt:lpstr>'P49'!Druckbereich</vt:lpstr>
      <vt:lpstr>'P5'!Druckbereich</vt:lpstr>
      <vt:lpstr>'P50'!Druckbereich</vt:lpstr>
      <vt:lpstr>'P6'!Druckbereich</vt:lpstr>
      <vt:lpstr>'P7'!Druckbereich</vt:lpstr>
      <vt:lpstr>'P8'!Druckbereich</vt:lpstr>
      <vt:lpstr>'P9'!Druckbereich</vt:lpstr>
    </vt:vector>
  </TitlesOfParts>
  <Company>ZDK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Joachim Syha</dc:creator>
  <cp:lastModifiedBy>Joachim Syha</cp:lastModifiedBy>
  <cp:lastPrinted>2015-07-02T11:22:31Z</cp:lastPrinted>
  <dcterms:created xsi:type="dcterms:W3CDTF">2004-04-22T08:00:41Z</dcterms:created>
  <dcterms:modified xsi:type="dcterms:W3CDTF">2020-09-17T08:16:30Z</dcterms:modified>
</cp:coreProperties>
</file>